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15300" windowHeight="8010"/>
  </bookViews>
  <sheets>
    <sheet name="Лист1" sheetId="14" r:id="rId1"/>
    <sheet name="Лист2" sheetId="15" r:id="rId2"/>
  </sheets>
  <definedNames>
    <definedName name="_xlnm.Print_Titles" localSheetId="0">Лист1!$12:$13</definedName>
    <definedName name="_xlnm.Print_Area" localSheetId="0">Лист1!$A$1:$K$299</definedName>
  </definedNames>
  <calcPr calcId="144525"/>
</workbook>
</file>

<file path=xl/calcChain.xml><?xml version="1.0" encoding="utf-8"?>
<calcChain xmlns="http://schemas.openxmlformats.org/spreadsheetml/2006/main">
  <c r="C81" i="14" l="1"/>
  <c r="F112" i="14" l="1"/>
  <c r="F292" i="14" l="1"/>
  <c r="F293" i="14"/>
  <c r="K292" i="14"/>
  <c r="J292" i="14"/>
  <c r="I292" i="14"/>
  <c r="H292" i="14"/>
  <c r="G292" i="14"/>
  <c r="I291" i="14"/>
  <c r="H291" i="14"/>
  <c r="G291" i="14"/>
  <c r="F209" i="14"/>
  <c r="K237" i="14"/>
  <c r="J237" i="14"/>
  <c r="I237" i="14"/>
  <c r="H237" i="14"/>
  <c r="G237" i="14"/>
  <c r="F237" i="14"/>
  <c r="G236" i="14"/>
  <c r="G235" i="14" s="1"/>
  <c r="H236" i="14"/>
  <c r="H235" i="14" s="1"/>
  <c r="I236" i="14"/>
  <c r="I235" i="14" s="1"/>
  <c r="J236" i="14"/>
  <c r="J235" i="14" s="1"/>
  <c r="K236" i="14"/>
  <c r="K235" i="14" s="1"/>
  <c r="F236" i="14"/>
  <c r="F235" i="14" s="1"/>
  <c r="K232" i="14"/>
  <c r="J232" i="14"/>
  <c r="I232" i="14"/>
  <c r="H232" i="14"/>
  <c r="G232" i="14"/>
  <c r="F232" i="14"/>
  <c r="K231" i="14"/>
  <c r="J231" i="14"/>
  <c r="I231" i="14"/>
  <c r="H231" i="14"/>
  <c r="G231" i="14"/>
  <c r="F231" i="14"/>
  <c r="K230" i="14"/>
  <c r="K229" i="14" s="1"/>
  <c r="J230" i="14"/>
  <c r="J229" i="14" s="1"/>
  <c r="I230" i="14"/>
  <c r="I229" i="14" s="1"/>
  <c r="H230" i="14"/>
  <c r="H229" i="14" s="1"/>
  <c r="G230" i="14"/>
  <c r="G229" i="14" s="1"/>
  <c r="F230" i="14"/>
  <c r="F229" i="14" s="1"/>
  <c r="K216" i="14"/>
  <c r="J216" i="14"/>
  <c r="I216" i="14"/>
  <c r="H216" i="14"/>
  <c r="G216" i="14"/>
  <c r="F216" i="14"/>
  <c r="K215" i="14"/>
  <c r="K214" i="14" s="1"/>
  <c r="J215" i="14"/>
  <c r="J214" i="14" s="1"/>
  <c r="I215" i="14"/>
  <c r="I214" i="14" s="1"/>
  <c r="H215" i="14"/>
  <c r="H214" i="14" s="1"/>
  <c r="G215" i="14"/>
  <c r="G214" i="14" s="1"/>
  <c r="F215" i="14"/>
  <c r="F214" i="14" s="1"/>
  <c r="K208" i="14"/>
  <c r="J208" i="14"/>
  <c r="I208" i="14"/>
  <c r="H208" i="14"/>
  <c r="G208" i="14"/>
  <c r="F208" i="14"/>
  <c r="K207" i="14"/>
  <c r="K206" i="14" s="1"/>
  <c r="J207" i="14"/>
  <c r="J206" i="14" s="1"/>
  <c r="I207" i="14"/>
  <c r="I206" i="14" s="1"/>
  <c r="H207" i="14"/>
  <c r="H206" i="14" s="1"/>
  <c r="G207" i="14"/>
  <c r="G206" i="14" s="1"/>
  <c r="F207" i="14"/>
  <c r="F206" i="14" s="1"/>
  <c r="K201" i="14"/>
  <c r="J201" i="14"/>
  <c r="I201" i="14"/>
  <c r="H201" i="14"/>
  <c r="G201" i="14"/>
  <c r="F201" i="14"/>
  <c r="K200" i="14"/>
  <c r="J200" i="14"/>
  <c r="I200" i="14"/>
  <c r="H200" i="14"/>
  <c r="G200" i="14"/>
  <c r="F200" i="14"/>
  <c r="K199" i="14"/>
  <c r="K198" i="14" s="1"/>
  <c r="J199" i="14"/>
  <c r="J198" i="14" s="1"/>
  <c r="I199" i="14"/>
  <c r="I198" i="14" s="1"/>
  <c r="H199" i="14"/>
  <c r="H198" i="14" s="1"/>
  <c r="G199" i="14"/>
  <c r="G198" i="14" s="1"/>
  <c r="F199" i="14"/>
  <c r="F198" i="14" s="1"/>
  <c r="K174" i="14"/>
  <c r="J174" i="14"/>
  <c r="I174" i="14"/>
  <c r="H174" i="14"/>
  <c r="G174" i="14"/>
  <c r="F174" i="14"/>
  <c r="K173" i="14"/>
  <c r="J173" i="14"/>
  <c r="I173" i="14"/>
  <c r="H173" i="14"/>
  <c r="G173" i="14"/>
  <c r="F173" i="14"/>
  <c r="K172" i="14"/>
  <c r="K171" i="14" s="1"/>
  <c r="J172" i="14"/>
  <c r="J171" i="14" s="1"/>
  <c r="I172" i="14"/>
  <c r="I171" i="14" s="1"/>
  <c r="H172" i="14"/>
  <c r="H171" i="14" s="1"/>
  <c r="G172" i="14"/>
  <c r="G171" i="14" s="1"/>
  <c r="F172" i="14"/>
  <c r="F171" i="14" s="1"/>
  <c r="K156" i="14"/>
  <c r="J156" i="14"/>
  <c r="I156" i="14"/>
  <c r="H156" i="14"/>
  <c r="G156" i="14"/>
  <c r="F156" i="14"/>
  <c r="K155" i="14"/>
  <c r="K154" i="14" s="1"/>
  <c r="J155" i="14"/>
  <c r="J154" i="14" s="1"/>
  <c r="I155" i="14"/>
  <c r="I154" i="14" s="1"/>
  <c r="H155" i="14"/>
  <c r="H154" i="14" s="1"/>
  <c r="G155" i="14"/>
  <c r="G154" i="14" s="1"/>
  <c r="F155" i="14"/>
  <c r="F154" i="14" s="1"/>
  <c r="K141" i="14"/>
  <c r="J141" i="14"/>
  <c r="I141" i="14"/>
  <c r="H141" i="14"/>
  <c r="G141" i="14"/>
  <c r="F141" i="14"/>
  <c r="K140" i="14"/>
  <c r="K264" i="14" s="1"/>
  <c r="K291" i="14" s="1"/>
  <c r="J140" i="14"/>
  <c r="J264" i="14" s="1"/>
  <c r="I140" i="14"/>
  <c r="H140" i="14"/>
  <c r="G140" i="14"/>
  <c r="F140" i="14"/>
  <c r="K139" i="14"/>
  <c r="J139" i="14"/>
  <c r="I139" i="14"/>
  <c r="H139" i="14"/>
  <c r="G139" i="14"/>
  <c r="G263" i="14" s="1"/>
  <c r="G290" i="14" s="1"/>
  <c r="F139" i="14"/>
  <c r="J291" i="14" l="1"/>
  <c r="F264" i="14"/>
  <c r="F291" i="14" s="1"/>
  <c r="H109" i="14"/>
  <c r="G109" i="14"/>
  <c r="F113" i="14" l="1"/>
  <c r="G288" i="14" l="1"/>
  <c r="F138" i="14"/>
  <c r="F125" i="14"/>
  <c r="G246" i="14"/>
  <c r="G265" i="14" s="1"/>
  <c r="H246" i="14"/>
  <c r="H265" i="14" s="1"/>
  <c r="I246" i="14"/>
  <c r="I265" i="14" s="1"/>
  <c r="J246" i="14"/>
  <c r="J265" i="14" s="1"/>
  <c r="K246" i="14"/>
  <c r="K265" i="14" s="1"/>
  <c r="F246" i="14"/>
  <c r="G150" i="14"/>
  <c r="H150" i="14"/>
  <c r="H263" i="14" s="1"/>
  <c r="I150" i="14"/>
  <c r="I263" i="14" s="1"/>
  <c r="J150" i="14"/>
  <c r="J263" i="14" s="1"/>
  <c r="K150" i="14"/>
  <c r="K263" i="14" s="1"/>
  <c r="F150" i="14"/>
  <c r="J138" i="14"/>
  <c r="K138" i="14"/>
  <c r="G138" i="14"/>
  <c r="H138" i="14"/>
  <c r="I138" i="14"/>
  <c r="G125" i="14"/>
  <c r="H125" i="14"/>
  <c r="I125" i="14"/>
  <c r="J125" i="14"/>
  <c r="K125" i="14"/>
  <c r="K290" i="14" l="1"/>
  <c r="K288" i="14" s="1"/>
  <c r="K261" i="14"/>
  <c r="I261" i="14"/>
  <c r="I290" i="14"/>
  <c r="I288" i="14" s="1"/>
  <c r="F265" i="14"/>
  <c r="G261" i="14"/>
  <c r="J261" i="14"/>
  <c r="J290" i="14"/>
  <c r="J288" i="14" s="1"/>
  <c r="H290" i="14"/>
  <c r="H288" i="14" s="1"/>
  <c r="H261" i="14"/>
  <c r="F263" i="14"/>
  <c r="F261" i="14" l="1"/>
  <c r="F290" i="14"/>
  <c r="F288" i="14" s="1"/>
</calcChain>
</file>

<file path=xl/sharedStrings.xml><?xml version="1.0" encoding="utf-8"?>
<sst xmlns="http://schemas.openxmlformats.org/spreadsheetml/2006/main" count="769" uniqueCount="445">
  <si>
    <t>-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</si>
  <si>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</si>
  <si>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>В соответствии с Приложением №2</t>
  </si>
  <si>
    <t>Наименование мероприятия</t>
  </si>
  <si>
    <t>Наименование работ, объекта</t>
  </si>
  <si>
    <t>Исполнитель</t>
  </si>
  <si>
    <t>Источник финансирования</t>
  </si>
  <si>
    <t>Сумма, тыс. руб.</t>
  </si>
  <si>
    <t>В том числе по годам</t>
  </si>
  <si>
    <t xml:space="preserve">Приложение 2 </t>
  </si>
  <si>
    <t>Приложение № 1</t>
  </si>
  <si>
    <t xml:space="preserve">к муниципальной программе "Энергосбережение и </t>
  </si>
  <si>
    <t>повышение энергетической эффективности  на территории</t>
  </si>
  <si>
    <t xml:space="preserve"> муниципального района  «Печора» на 2010 - 2020 годы"</t>
  </si>
  <si>
    <t>I. Мероприятия по энергоснабжению и повышению энергетической эффективности жилищного фонда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</si>
  <si>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</si>
  <si>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</si>
  <si>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Замена ветхих инженерных систем</t>
  </si>
  <si>
    <t>Управляющие организации, ТСЖ</t>
  </si>
  <si>
    <t>Бюджет МР «Печора»</t>
  </si>
  <si>
    <t xml:space="preserve">Утепление наружной стены фасада </t>
  </si>
  <si>
    <t>190 м²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</si>
  <si>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</si>
  <si>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</si>
  <si>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</si>
  <si>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ж/д часть города</t>
  </si>
  <si>
    <t>Заемные средства</t>
  </si>
  <si>
    <t>20 643,5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</si>
  <si>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</si>
  <si>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</si>
  <si>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</si>
  <si>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</si>
  <si>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13 домов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</si>
  <si>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</si>
  <si>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</si>
  <si>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</si>
  <si>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</si>
  <si>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</si>
  <si>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</si>
  <si>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</si>
  <si>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Бюджет МО МР «Печора», средства собственников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</si>
  <si>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</si>
  <si>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</si>
  <si>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Управляющие организации</t>
  </si>
  <si>
    <t>29 181,0</t>
  </si>
  <si>
    <t>Ремонт кровли, в т.ч. утепление чердаков с ремонтом слуховых окон, вентиляционных систем</t>
  </si>
  <si>
    <t>42 дома</t>
  </si>
  <si>
    <t>51 269,0</t>
  </si>
  <si>
    <t xml:space="preserve"> 12 269,09 домов</t>
  </si>
  <si>
    <t>12 750,010 домов</t>
  </si>
  <si>
    <t>Осушение, ремонт и утепление подвалов</t>
  </si>
  <si>
    <t>8 домов</t>
  </si>
  <si>
    <t>4 320,00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</si>
  <si>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</si>
  <si>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</si>
  <si>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</si>
  <si>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</si>
  <si>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</si>
  <si>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>1 583,0</t>
  </si>
  <si>
    <t>520,03 дома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</si>
  <si>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</si>
  <si>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</si>
  <si>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</si>
  <si>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</si>
  <si>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>Средства собственников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</si>
  <si>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</si>
  <si>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</si>
  <si>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</si>
  <si>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>35 547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</si>
  <si>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</si>
  <si>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</si>
  <si>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</si>
  <si>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2 225</t>
  </si>
  <si>
    <t>Итого: по мероприятиям по энергоснабжению и повышению энергетической эффективности жилищного фонда</t>
  </si>
  <si>
    <t>42 812</t>
  </si>
  <si>
    <t xml:space="preserve"> в том числе, внебюджетные источники</t>
  </si>
  <si>
    <t>бюджет МО МР «Печора»</t>
  </si>
  <si>
    <t>привлеченные (заемные средства)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</si>
  <si>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</si>
  <si>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</si>
  <si>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</si>
  <si>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</si>
  <si>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</si>
  <si>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 xml:space="preserve">Собственные средства </t>
  </si>
  <si>
    <t>4 000,0</t>
  </si>
  <si>
    <t>Энергетическое обследование специализированной организацией</t>
  </si>
  <si>
    <t>Привлеченные (заемные) средства</t>
  </si>
  <si>
    <t>2 990,0</t>
  </si>
  <si>
    <t>Энергетическое обследование котельных</t>
  </si>
  <si>
    <t>11 ед.</t>
  </si>
  <si>
    <t>ООО «ТЭК-Печора»</t>
  </si>
  <si>
    <t>Собственные средства</t>
  </si>
  <si>
    <t>3 500,00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</si>
  <si>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</si>
  <si>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</si>
  <si>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</si>
  <si>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>11 200,0</t>
  </si>
  <si>
    <t>4 500,0</t>
  </si>
  <si>
    <t>6 700,0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</si>
  <si>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</si>
  <si>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</si>
  <si>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</si>
  <si>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</si>
  <si>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</si>
  <si>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</si>
  <si>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</si>
  <si>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</si>
  <si>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</si>
  <si>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</si>
  <si>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</si>
  <si>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</si>
  <si>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>ООО «Тепловая Компания»</t>
  </si>
  <si>
    <t>3 600,00</t>
  </si>
  <si>
    <t>2 400,0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</si>
  <si>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</si>
  <si>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</si>
  <si>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</si>
  <si>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</si>
  <si>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</si>
  <si>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</si>
  <si>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</si>
  <si>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</si>
  <si>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</si>
  <si>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</si>
  <si>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1 917,28</t>
  </si>
  <si>
    <t>Замена на котельных котлоагрегатов с низким КПД:</t>
  </si>
  <si>
    <t>№54 – п. Чикшино;</t>
  </si>
  <si>
    <t>3 ед.</t>
  </si>
  <si>
    <t>ООО Тепловая компания»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</si>
  <si>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</si>
  <si>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</si>
  <si>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1 ед.</t>
  </si>
  <si>
    <t>4 500,00</t>
  </si>
  <si>
    <t>2 000,00</t>
  </si>
  <si>
    <t xml:space="preserve">2 500,0 </t>
  </si>
  <si>
    <t>Установка блок - модуля котельных:</t>
  </si>
  <si>
    <t>15 500</t>
  </si>
  <si>
    <t>п. Чикшино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</si>
  <si>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</si>
  <si>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</si>
  <si>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</si>
  <si>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</si>
  <si>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</si>
  <si>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</si>
  <si>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</si>
  <si>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</si>
  <si>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</si>
  <si>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</si>
  <si>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>6 099,0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</si>
  <si>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</si>
  <si>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</si>
  <si>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4 060,2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</si>
  <si>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</si>
  <si>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</si>
  <si>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26 162,78</t>
  </si>
  <si>
    <t>13 081,57</t>
  </si>
  <si>
    <t>5 908,17</t>
  </si>
  <si>
    <t>7 173,04</t>
  </si>
  <si>
    <t>Замена участка квартальной тепловой сети на трубы с изоляцией из пенополиуретана в полихлорвиниловой оболочке</t>
  </si>
  <si>
    <t>13 664,73</t>
  </si>
  <si>
    <t>6 832,33</t>
  </si>
  <si>
    <t>4 314,73</t>
  </si>
  <si>
    <t>2 517,67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</si>
  <si>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</si>
  <si>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</si>
  <si>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</si>
  <si>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22 150,0</t>
  </si>
  <si>
    <t>3 740,0</t>
  </si>
  <si>
    <t>3 210,0</t>
  </si>
  <si>
    <t>5 200,0</t>
  </si>
  <si>
    <t>5 000,0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</si>
  <si>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</si>
  <si>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</si>
  <si>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</si>
  <si>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</si>
  <si>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</si>
  <si>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</si>
  <si>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</si>
  <si>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</si>
  <si>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</si>
  <si>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</si>
  <si>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</si>
  <si>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</si>
  <si>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</si>
  <si>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</si>
  <si>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</si>
  <si>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</si>
  <si>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 xml:space="preserve">Внедрение систем автоматического контроля и управления технологическими процессами, </t>
  </si>
  <si>
    <t xml:space="preserve"> всего:</t>
  </si>
  <si>
    <t>в том числе:</t>
  </si>
  <si>
    <t>- добыча воды</t>
  </si>
  <si>
    <t>- водоподготовка</t>
  </si>
  <si>
    <t>- подача в сеть</t>
  </si>
  <si>
    <t xml:space="preserve">   </t>
  </si>
  <si>
    <t>Замена сетевых насосов на котельных №№ 3,4,8,9, ЦТП-3 на насосы с меньшим энергопотреблением</t>
  </si>
  <si>
    <t>4 046,9</t>
  </si>
  <si>
    <t>1 735,4</t>
  </si>
  <si>
    <t>2 311,5</t>
  </si>
  <si>
    <t>Мероприятия по сокращению объемов электрической энергии, используемой при  водоотведении  и  очистки сточных вод</t>
  </si>
  <si>
    <t>Всего: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</si>
  <si>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</si>
  <si>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</si>
  <si>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</si>
  <si>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</si>
  <si>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</si>
  <si>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</si>
  <si>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</si>
  <si>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</si>
  <si>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</si>
  <si>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</si>
  <si>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ИТОГО: по мероприятиям по энергосбережению и повышению энергетической эффективности систем коммунальной инфраструктуры</t>
  </si>
  <si>
    <t>24 800,0</t>
  </si>
  <si>
    <t>В том числе,</t>
  </si>
  <si>
    <t>собственные средства предприятий</t>
  </si>
  <si>
    <t>109 642,0</t>
  </si>
  <si>
    <t>35 186,53</t>
  </si>
  <si>
    <t>32 425,19</t>
  </si>
  <si>
    <t>8 795,8</t>
  </si>
  <si>
    <t>8 700,0</t>
  </si>
  <si>
    <t>за счет средств бюджет МО МР «Печора»</t>
  </si>
  <si>
    <t>привлеченные (заемные) средства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</si>
  <si>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</si>
  <si>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Ед. измерения</t>
  </si>
  <si>
    <t>количество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</si>
  <si>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</si>
  <si>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</si>
  <si>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</si>
  <si>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</si>
  <si>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Бюджет муниципального района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</si>
  <si>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</si>
  <si>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</si>
  <si>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</si>
  <si>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</si>
  <si>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Бюджет городского поселения «Печора"</t>
  </si>
  <si>
    <t>2012г.-15</t>
  </si>
  <si>
    <t>МУ «Печорская ЦРБ»</t>
  </si>
  <si>
    <t>2012г.-1</t>
  </si>
  <si>
    <t>МУП «Ритуал»</t>
  </si>
  <si>
    <t>Собственные средства предприятия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</si>
  <si>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</si>
  <si>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</si>
  <si>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</si>
  <si>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</si>
  <si>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</si>
  <si>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2011г.-6</t>
  </si>
  <si>
    <t>2013г. - 35</t>
  </si>
  <si>
    <t>2012г.-2</t>
  </si>
  <si>
    <t>Бюджет городского поселения «Печора»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</si>
  <si>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</si>
  <si>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</si>
  <si>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</si>
  <si>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</si>
  <si>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</si>
  <si>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2011г. 5</t>
  </si>
  <si>
    <t>2012г.-21</t>
  </si>
  <si>
    <t>2013г.-15</t>
  </si>
  <si>
    <t>2013г.-1</t>
  </si>
  <si>
    <t>2011г. -2</t>
  </si>
  <si>
    <t>4. Установка прибора учета горячего водоснабжения</t>
  </si>
  <si>
    <t>2012г.-5</t>
  </si>
  <si>
    <t>2010г.-1</t>
  </si>
  <si>
    <t>5. Установка энергосберегающих окон</t>
  </si>
  <si>
    <t xml:space="preserve">2012г. -7 </t>
  </si>
  <si>
    <t>2011г.-7</t>
  </si>
  <si>
    <t>Комитет по управлению муниципальной собственностью муниципального района «Печора»</t>
  </si>
  <si>
    <t>2012г.-6</t>
  </si>
  <si>
    <t>2013г.-2</t>
  </si>
  <si>
    <t>2014г.-2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</si>
  <si>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</si>
  <si>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</si>
  <si>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</si>
  <si>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</si>
  <si>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2011г.-1300</t>
  </si>
  <si>
    <t>2012г.-200</t>
  </si>
  <si>
    <t>2013г.-200</t>
  </si>
  <si>
    <t>2014г.-200</t>
  </si>
  <si>
    <t>2011г.-1</t>
  </si>
  <si>
    <t>2012г.-22</t>
  </si>
  <si>
    <t>2013г.-6</t>
  </si>
  <si>
    <t>2014г.-40</t>
  </si>
  <si>
    <t>2015г.-33</t>
  </si>
  <si>
    <t>2010г.-140</t>
  </si>
  <si>
    <t>2011г.-230</t>
  </si>
  <si>
    <t>2012г.-370</t>
  </si>
  <si>
    <t>2013г.-220</t>
  </si>
  <si>
    <t>2014г.2220</t>
  </si>
  <si>
    <t>2010г.-10</t>
  </si>
  <si>
    <t>2011г.-10</t>
  </si>
  <si>
    <t>МУП «Оптика»</t>
  </si>
  <si>
    <t>2010г.-33</t>
  </si>
  <si>
    <t>2011г.-11</t>
  </si>
  <si>
    <t>2010г.-13</t>
  </si>
  <si>
    <t>2010г. -7 2011г.-11 2012г.-15</t>
  </si>
  <si>
    <t>2014г.-15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</si>
  <si>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</si>
  <si>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</si>
  <si>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2012г.-12</t>
  </si>
  <si>
    <t>9. Содержание в исправном состоянии запорно-регулирующей арматуры систем отопления, горячего и холодного водоснабжения</t>
  </si>
  <si>
    <t>10.Промывка систем централизованного отопления</t>
  </si>
  <si>
    <t>2012г.-3</t>
  </si>
  <si>
    <t>2013г.-3</t>
  </si>
  <si>
    <t>2014г.-3</t>
  </si>
  <si>
    <t>2014г.-1</t>
  </si>
  <si>
    <t>11. Установка светильников с отражающей поверхностью</t>
  </si>
  <si>
    <t>2012г.-34</t>
  </si>
  <si>
    <t>12. Регулярная очистка окон</t>
  </si>
  <si>
    <t>Кв. м</t>
  </si>
  <si>
    <t>2012г.-3028</t>
  </si>
  <si>
    <t>2013г.-3028</t>
  </si>
  <si>
    <t>2014г.-3028</t>
  </si>
  <si>
    <t>13. Уплотнение оконных и дверных проемов</t>
  </si>
  <si>
    <t>2010г.-14</t>
  </si>
  <si>
    <t>2011г.-14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</si>
  <si>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</si>
  <si>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</si>
  <si>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</si>
  <si>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</si>
  <si>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</si>
  <si>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</si>
  <si>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</si>
  <si>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</si>
  <si>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</si>
  <si>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</t>
  </si>
  <si>
    <t>в т. ч.</t>
  </si>
  <si>
    <t>IY.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</si>
  <si>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Y.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</si>
  <si>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</si>
  <si>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</si>
  <si>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</si>
  <si>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</si>
  <si>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</si>
  <si>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</si>
  <si>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</si>
  <si>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</si>
  <si>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</si>
  <si>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</si>
  <si>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</si>
  <si>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</si>
  <si>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</si>
  <si>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</si>
  <si>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</si>
  <si>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</si>
  <si>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 xml:space="preserve">Разработка          и проведение мероприятий        по пропаганде энергосбережения     </t>
  </si>
  <si>
    <t>через        средства массовой  информации,</t>
  </si>
  <si>
    <t>распространение социальной рекламы  в</t>
  </si>
  <si>
    <t xml:space="preserve">области  энергосбережения    и повышения            </t>
  </si>
  <si>
    <t xml:space="preserve">энергетической эффективности        </t>
  </si>
  <si>
    <t>Образовательные программы для школьников, наглядная агитация</t>
  </si>
  <si>
    <t>Собственные средства управляющих и ресурсоснабжающих организаций</t>
  </si>
  <si>
    <t>ИТОГО по программе:</t>
  </si>
  <si>
    <t>В том числе: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</si>
  <si>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</si>
  <si>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</si>
  <si>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</si>
  <si>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>собственные и привлеченные средства предприятий</t>
  </si>
  <si>
    <t>Объем работ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</si>
  <si>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</si>
  <si>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5327,9       1080 п.м.</t>
  </si>
  <si>
    <t>10250           1450 п.м.</t>
  </si>
  <si>
    <t>Установка общедомовых приборов учета тепла                      (с реконструкцией теплового узла), горячей и холодной воды.</t>
  </si>
  <si>
    <t>1000           23 дома</t>
  </si>
  <si>
    <t>5500          18 домов</t>
  </si>
  <si>
    <t>3520           34 дома</t>
  </si>
  <si>
    <t>552             13 домов</t>
  </si>
  <si>
    <t>552           13 домов</t>
  </si>
  <si>
    <t>630            14 домов</t>
  </si>
  <si>
    <t>6 281,0        2 дома</t>
  </si>
  <si>
    <t>7 200,0        3 дома</t>
  </si>
  <si>
    <t>7 700,0               4 дома</t>
  </si>
  <si>
    <t>8000             4 дома</t>
  </si>
  <si>
    <t>13 000           11 домов</t>
  </si>
  <si>
    <t>13 250                12 домов</t>
  </si>
  <si>
    <t>920              1 дом</t>
  </si>
  <si>
    <t>1 000,0        2 дома</t>
  </si>
  <si>
    <t>1 200,0               2 дома</t>
  </si>
  <si>
    <t>1 200,0        3 дома</t>
  </si>
  <si>
    <t>213             1 дом</t>
  </si>
  <si>
    <t>400             2 дома</t>
  </si>
  <si>
    <t>450             3 дома</t>
  </si>
  <si>
    <t>8 037         980 п.м.</t>
  </si>
  <si>
    <t>8 860      1080 п.м.</t>
  </si>
  <si>
    <t>9 150      1110 п.м.</t>
  </si>
  <si>
    <t xml:space="preserve">9 500      1160 п.м. 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</si>
  <si>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</si>
  <si>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>550              8 домов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</si>
  <si>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</si>
  <si>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</si>
  <si>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3,8             42 шт.</t>
  </si>
  <si>
    <t>15,4          172 шт.</t>
  </si>
  <si>
    <t>25,80          286 шт.</t>
  </si>
  <si>
    <t>Внедрение систем автоматического контроля и управления технологическими процессами,                       Всего:                              в том числе:                      - перекачка                         - очистка</t>
  </si>
  <si>
    <t>2012г. - 30                                     2013г.-17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</si>
  <si>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</si>
  <si>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480           12 домов</t>
  </si>
  <si>
    <t>п.п. Чикшино; Набережный; Каджером</t>
  </si>
  <si>
    <t>2012г.-41      2013г.-15</t>
  </si>
  <si>
    <t>Бюджет городского поселения "Печора"</t>
  </si>
  <si>
    <t>2010г. -1     2011г. -2</t>
  </si>
  <si>
    <t>2012г. –32</t>
  </si>
  <si>
    <t>2011г.-3       2012г.-2</t>
  </si>
  <si>
    <t>2011г.-26   2012г.-26     2013г.-26      2014г.-26</t>
  </si>
  <si>
    <t>2010г.-1      2011г.-1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</si>
  <si>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</si>
  <si>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</si>
  <si>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</si>
  <si>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</si>
  <si>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25. Замена системы отопления на автономную электрическую для учреждений:</t>
  </si>
  <si>
    <t>МОУ "СОШ с. Приуральское"</t>
  </si>
  <si>
    <t>МДОУ "Детский сад с. Приуральское"</t>
  </si>
  <si>
    <t>Управление образования МР "Печора"</t>
  </si>
  <si>
    <t xml:space="preserve">Бюджет муниципального района "Печора" 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</si>
  <si>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</si>
  <si>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</si>
  <si>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</si>
  <si>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2011г.-2   2012г.-1</t>
  </si>
  <si>
    <t>бюджет ГП «Печора»</t>
  </si>
  <si>
    <t>п. Чикшино, п. Набережный;                  п. Каджером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</si>
  <si>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</si>
  <si>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Комитет по управлению муниципальной собственностью МР "Печора"</t>
  </si>
  <si>
    <t>Управление по муниципальному хозяйству, строительству и промышленности администрации  МР «Печора»</t>
  </si>
  <si>
    <t>Управляющие организации, ТСЖ, Управление по муниципальному хозяйству, строительству и промышленности администрации  МР «Печора»</t>
  </si>
  <si>
    <t>Управление по муниципальному хозяйству, строительству и промышленности администрации  МР "Печора"</t>
  </si>
  <si>
    <t>Управление по муниципальному хозяйству, строительству и промышленности администрации  МР "Печора", организации коммунального комплекса</t>
  </si>
  <si>
    <t>Управление  по муниципальному хозяйству, строительству и промышленности администрации МР «Печора»,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</si>
  <si>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</si>
  <si>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>Управляющие, ресурсоснабжающие организации, ТСЖ, Управление по муниципальному хозяйству, строительству и промышленности администрации МР «Печора»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</si>
  <si>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</si>
  <si>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Управление по муниципальному хозяйству, строительству и промышленности администрации  МР "Печора", отдел информационно-аналитической работы и общественных связей администрации МР «Печора», управление образования МР "Печора", управляющие и энергоснабжающие организации, ТСЖ</t>
  </si>
  <si>
    <t>Управление по муниципальному хозяйству, строительству и промышленности администрации  МР «Печора»,               Комитет по управлению муниципальной собственностью  МР «Печора»</t>
  </si>
  <si>
    <t>Комитет по управлению муниципальной собственностью  МР «Печора»</t>
  </si>
  <si>
    <t>3554 п.м.</t>
  </si>
  <si>
    <t>75 домов</t>
  </si>
  <si>
    <t>500                7 домов</t>
  </si>
  <si>
    <t>600                 9 домов</t>
  </si>
  <si>
    <t>Капитальный ремонт теплотрассы и ХВС от ТК-33 до ТК-44 по ул. Первомайская (Каджером)</t>
  </si>
  <si>
    <t>Администрация МР "Печора"</t>
  </si>
  <si>
    <t>4522,819         1024 п.м.</t>
  </si>
  <si>
    <t>Капитальный ремонт ТТ по ул. Строительной д.18 (здание ФСБ)</t>
  </si>
  <si>
    <t>Капитальный ремонт ТТ и ХВС от ТК-7,10,17,18,25 до ввода в дома от кот.№ 54 (п.Чикшино)</t>
  </si>
  <si>
    <t>Капитальный ремонт ТТ и ХВС от ТК-8 до ТК-10 (п.Путеец)</t>
  </si>
  <si>
    <t>Капитальный ремонт  ТТ и ХВС от ТК-26 до ТК-35 (п.Путеец)</t>
  </si>
  <si>
    <t>Капитальный ремонт ТТ и ХВС от ТК-2,3,4,5,6,7,9,10,12,13,20 до ввода в дома от кот.№53 (п.Чикшино)</t>
  </si>
  <si>
    <t>575                  9 домов</t>
  </si>
  <si>
    <t>к постановлению администрации МР "Печора"</t>
  </si>
  <si>
    <t>от 01 июля  2013 г. № 1147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</si>
</sst>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8"/>
      <color rgb="FFFF0000"/>
      <name val="Arial Cyr"/>
      <charset val="204"/>
    </font>
    <font>
      <sz val="7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Border="1" applyAlignment="1"/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Border="1"/>
    <xf numFmtId="165" fontId="2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8"/>
  <sheetViews>
    <sheetView tabSelected="1" view="pageBreakPreview" topLeftCell="A286" zoomScale="114" zoomScaleNormal="100" zoomScaleSheetLayoutView="114" workbookViewId="0">
      <selection activeCell="G294" sqref="G294"/>
    </sheetView>
  </sheetViews>
  <sheetFormatPr defaultColWidth="8.85546875" defaultRowHeight="11.25" x14ac:dyDescent="0.2"/>
  <cols>
    <col min="1" max="1" width="27" style="3" customWidth="1"/>
    <col min="2" max="2" width="14.28515625" style="5" customWidth="1"/>
    <col min="3" max="3" width="8.28515625" style="2" customWidth="1"/>
    <col min="4" max="4" width="15.7109375" style="26" customWidth="1"/>
    <col min="5" max="5" width="13.42578125" style="2" customWidth="1"/>
    <col min="6" max="6" width="10.7109375" style="1" customWidth="1"/>
    <col min="7" max="9" width="8.85546875" style="1"/>
    <col min="10" max="10" width="9.5703125" style="1" customWidth="1"/>
    <col min="11" max="11" width="9.140625" style="1" customWidth="1"/>
    <col min="12" max="12" width="16.28515625" style="17" customWidth="1"/>
    <col min="13" max="22" width="8.85546875" style="17"/>
    <col min="23" max="16384" width="8.85546875" style="2"/>
  </cols>
  <sheetData>
    <row r="1" spans="1:34" x14ac:dyDescent="0.2">
      <c r="A1" s="8"/>
      <c r="B1" s="4"/>
      <c r="C1" s="1"/>
      <c r="D1" s="23"/>
      <c r="E1" s="1"/>
    </row>
    <row r="2" spans="1:34" ht="13.15" customHeight="1" x14ac:dyDescent="0.2">
      <c r="A2" s="8"/>
      <c r="B2" s="4"/>
      <c r="C2" s="8"/>
      <c r="D2" s="23"/>
      <c r="E2" s="8"/>
      <c r="H2" s="131" t="s">
        <v>9</v>
      </c>
      <c r="I2" s="131"/>
      <c r="J2" s="131"/>
      <c r="K2" s="131"/>
    </row>
    <row r="3" spans="1:34" ht="13.15" customHeight="1" x14ac:dyDescent="0.2">
      <c r="A3" s="8"/>
      <c r="B3" s="4"/>
      <c r="C3" s="8"/>
      <c r="D3" s="23"/>
      <c r="E3" s="8"/>
      <c r="H3" s="131" t="s">
        <v>443</v>
      </c>
      <c r="I3" s="131"/>
      <c r="J3" s="131"/>
      <c r="K3" s="131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3.15" customHeight="1" x14ac:dyDescent="0.2">
      <c r="A4" s="8"/>
      <c r="B4" s="4"/>
      <c r="C4" s="8"/>
      <c r="D4" s="23"/>
      <c r="E4" s="8"/>
      <c r="H4" s="131" t="s">
        <v>444</v>
      </c>
      <c r="I4" s="131"/>
      <c r="J4" s="131"/>
      <c r="K4" s="131"/>
    </row>
    <row r="5" spans="1:34" x14ac:dyDescent="0.2">
      <c r="A5" s="8"/>
      <c r="B5" s="4"/>
      <c r="C5" s="9"/>
      <c r="D5" s="23"/>
      <c r="E5" s="9"/>
    </row>
    <row r="6" spans="1:34" x14ac:dyDescent="0.2">
      <c r="A6" s="8"/>
      <c r="B6" s="4"/>
      <c r="C6" s="9"/>
      <c r="D6" s="23"/>
      <c r="E6" s="9"/>
    </row>
    <row r="7" spans="1:34" ht="13.15" customHeight="1" x14ac:dyDescent="0.2">
      <c r="A7" s="8"/>
      <c r="B7" s="4"/>
      <c r="C7" s="8"/>
      <c r="D7" s="23"/>
      <c r="E7" s="8"/>
      <c r="H7" s="131" t="s">
        <v>10</v>
      </c>
      <c r="I7" s="131"/>
      <c r="J7" s="131"/>
      <c r="K7" s="131"/>
    </row>
    <row r="8" spans="1:34" ht="24" customHeight="1" x14ac:dyDescent="0.2">
      <c r="A8" s="8"/>
      <c r="B8" s="4"/>
      <c r="C8" s="8"/>
      <c r="D8" s="23"/>
      <c r="E8" s="8"/>
      <c r="H8" s="131" t="s">
        <v>11</v>
      </c>
      <c r="I8" s="131"/>
      <c r="J8" s="131"/>
      <c r="K8" s="131"/>
    </row>
    <row r="9" spans="1:34" ht="23.25" customHeight="1" x14ac:dyDescent="0.2">
      <c r="A9" s="8"/>
      <c r="B9" s="4"/>
      <c r="C9" s="8"/>
      <c r="D9" s="23"/>
      <c r="E9" s="8"/>
      <c r="H9" s="131" t="s">
        <v>12</v>
      </c>
      <c r="I9" s="131"/>
      <c r="J9" s="131"/>
      <c r="K9" s="131"/>
    </row>
    <row r="10" spans="1:34" ht="22.15" customHeight="1" x14ac:dyDescent="0.2">
      <c r="A10" s="8"/>
      <c r="B10" s="4"/>
      <c r="C10" s="8"/>
      <c r="D10" s="23"/>
      <c r="E10" s="8"/>
      <c r="H10" s="131" t="s">
        <v>13</v>
      </c>
      <c r="I10" s="131"/>
      <c r="J10" s="131"/>
      <c r="K10" s="131"/>
    </row>
    <row r="11" spans="1:34" x14ac:dyDescent="0.2">
      <c r="A11" s="8"/>
      <c r="B11" s="4"/>
      <c r="C11" s="1"/>
      <c r="D11" s="23"/>
      <c r="E11" s="1"/>
    </row>
    <row r="12" spans="1:34" s="33" customFormat="1" ht="33.75" x14ac:dyDescent="0.2">
      <c r="A12" s="28" t="s">
        <v>3</v>
      </c>
      <c r="B12" s="29" t="s">
        <v>4</v>
      </c>
      <c r="C12" s="30" t="s">
        <v>355</v>
      </c>
      <c r="D12" s="31" t="s">
        <v>5</v>
      </c>
      <c r="E12" s="30" t="s">
        <v>6</v>
      </c>
      <c r="F12" s="30" t="s">
        <v>7</v>
      </c>
      <c r="G12" s="128" t="s">
        <v>8</v>
      </c>
      <c r="H12" s="128"/>
      <c r="I12" s="128"/>
      <c r="J12" s="128"/>
      <c r="K12" s="128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34" s="33" customFormat="1" x14ac:dyDescent="0.2">
      <c r="A13" s="34"/>
      <c r="B13" s="29"/>
      <c r="C13" s="30"/>
      <c r="D13" s="31"/>
      <c r="E13" s="30"/>
      <c r="F13" s="30"/>
      <c r="G13" s="30">
        <v>2010</v>
      </c>
      <c r="H13" s="30">
        <v>2011</v>
      </c>
      <c r="I13" s="30">
        <v>2012</v>
      </c>
      <c r="J13" s="30">
        <v>2013</v>
      </c>
      <c r="K13" s="35">
        <v>2014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34" s="33" customFormat="1" ht="19.899999999999999" customHeight="1" x14ac:dyDescent="0.2">
      <c r="A14" s="133" t="s">
        <v>14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34" s="33" customFormat="1" ht="145.5" customHeight="1" x14ac:dyDescent="0.2">
      <c r="A15" s="34" t="s">
        <v>1</v>
      </c>
      <c r="B15" s="29" t="s">
        <v>2</v>
      </c>
      <c r="C15" s="30"/>
      <c r="D15" s="84" t="s">
        <v>419</v>
      </c>
      <c r="E15" s="30"/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34" s="33" customFormat="1" ht="168" customHeight="1" x14ac:dyDescent="0.2">
      <c r="A16" s="34" t="s">
        <v>356</v>
      </c>
      <c r="B16" s="29" t="s">
        <v>15</v>
      </c>
      <c r="C16" s="30"/>
      <c r="D16" s="31" t="s">
        <v>420</v>
      </c>
      <c r="E16" s="30"/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3" customFormat="1" ht="61.15" customHeight="1" x14ac:dyDescent="0.2">
      <c r="A17" s="134" t="s">
        <v>16</v>
      </c>
      <c r="B17" s="29" t="s">
        <v>17</v>
      </c>
      <c r="C17" s="30" t="s">
        <v>430</v>
      </c>
      <c r="D17" s="130" t="s">
        <v>18</v>
      </c>
      <c r="E17" s="30" t="s">
        <v>19</v>
      </c>
      <c r="F17" s="30">
        <v>20100.719000000001</v>
      </c>
      <c r="G17" s="30">
        <v>0</v>
      </c>
      <c r="H17" s="30">
        <v>0</v>
      </c>
      <c r="I17" s="30" t="s">
        <v>357</v>
      </c>
      <c r="J17" s="30" t="s">
        <v>436</v>
      </c>
      <c r="K17" s="30" t="s">
        <v>358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33" customFormat="1" ht="33.75" x14ac:dyDescent="0.2">
      <c r="A18" s="134"/>
      <c r="B18" s="29" t="s">
        <v>20</v>
      </c>
      <c r="C18" s="30" t="s">
        <v>21</v>
      </c>
      <c r="D18" s="130"/>
      <c r="E18" s="30" t="s">
        <v>19</v>
      </c>
      <c r="F18" s="30">
        <v>522.1</v>
      </c>
      <c r="G18" s="30">
        <v>0</v>
      </c>
      <c r="H18" s="30">
        <v>0</v>
      </c>
      <c r="I18" s="30">
        <v>522.1</v>
      </c>
      <c r="J18" s="30">
        <v>0</v>
      </c>
      <c r="K18" s="30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3" customFormat="1" ht="67.5" customHeight="1" x14ac:dyDescent="0.2">
      <c r="A19" s="135" t="s">
        <v>417</v>
      </c>
      <c r="B19" s="29" t="s">
        <v>22</v>
      </c>
      <c r="C19" s="30" t="s">
        <v>23</v>
      </c>
      <c r="D19" s="31" t="s">
        <v>24</v>
      </c>
      <c r="E19" s="30" t="s">
        <v>19</v>
      </c>
      <c r="F19" s="30">
        <v>150</v>
      </c>
      <c r="G19" s="30">
        <v>0</v>
      </c>
      <c r="H19" s="30">
        <v>0</v>
      </c>
      <c r="I19" s="30">
        <v>150</v>
      </c>
      <c r="J19" s="30">
        <v>0</v>
      </c>
      <c r="K19" s="30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3" customFormat="1" ht="102.6" customHeight="1" x14ac:dyDescent="0.2">
      <c r="A20" s="136"/>
      <c r="B20" s="129" t="s">
        <v>359</v>
      </c>
      <c r="C20" s="30" t="s">
        <v>431</v>
      </c>
      <c r="D20" s="31" t="s">
        <v>18</v>
      </c>
      <c r="E20" s="30" t="s">
        <v>19</v>
      </c>
      <c r="F20" s="30">
        <v>10020</v>
      </c>
      <c r="G20" s="30" t="s">
        <v>360</v>
      </c>
      <c r="H20" s="30">
        <v>0</v>
      </c>
      <c r="I20" s="30" t="s">
        <v>361</v>
      </c>
      <c r="J20" s="30">
        <v>0</v>
      </c>
      <c r="K20" s="30" t="s">
        <v>362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s="33" customFormat="1" ht="33.75" x14ac:dyDescent="0.2">
      <c r="A21" s="136"/>
      <c r="B21" s="129"/>
      <c r="C21" s="30" t="s">
        <v>25</v>
      </c>
      <c r="D21" s="31" t="s">
        <v>24</v>
      </c>
      <c r="E21" s="30" t="s">
        <v>26</v>
      </c>
      <c r="F21" s="30" t="s">
        <v>27</v>
      </c>
      <c r="G21" s="30" t="s">
        <v>0</v>
      </c>
      <c r="H21" s="30" t="s">
        <v>27</v>
      </c>
      <c r="I21" s="30" t="s">
        <v>0</v>
      </c>
      <c r="J21" s="30" t="s">
        <v>0</v>
      </c>
      <c r="K21" s="30" t="s">
        <v>0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s="33" customFormat="1" ht="210.75" customHeight="1" x14ac:dyDescent="0.2">
      <c r="A22" s="137"/>
      <c r="B22" s="29" t="s">
        <v>28</v>
      </c>
      <c r="C22" s="30" t="s">
        <v>29</v>
      </c>
      <c r="D22" s="31" t="s">
        <v>30</v>
      </c>
      <c r="E22" s="30" t="s">
        <v>31</v>
      </c>
      <c r="F22" s="30">
        <v>2214</v>
      </c>
      <c r="G22" s="30" t="s">
        <v>393</v>
      </c>
      <c r="H22" s="30">
        <v>0</v>
      </c>
      <c r="I22" s="30" t="s">
        <v>363</v>
      </c>
      <c r="J22" s="30" t="s">
        <v>364</v>
      </c>
      <c r="K22" s="30" t="s">
        <v>365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1:22" s="33" customFormat="1" ht="280.14999999999998" customHeight="1" x14ac:dyDescent="0.2">
      <c r="A23" s="34" t="s">
        <v>33</v>
      </c>
      <c r="B23" s="29" t="s">
        <v>34</v>
      </c>
      <c r="C23" s="30"/>
      <c r="D23" s="31" t="s">
        <v>423</v>
      </c>
      <c r="E23" s="30"/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s="33" customFormat="1" ht="46.9" customHeight="1" x14ac:dyDescent="0.2">
      <c r="A24" s="34" t="s">
        <v>35</v>
      </c>
      <c r="B24" s="29"/>
      <c r="C24" s="30"/>
      <c r="D24" s="31" t="s">
        <v>18</v>
      </c>
      <c r="E24" s="30"/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3" customFormat="1" ht="54" customHeight="1" x14ac:dyDescent="0.2">
      <c r="A25" s="34" t="s">
        <v>36</v>
      </c>
      <c r="B25" s="29" t="s">
        <v>37</v>
      </c>
      <c r="C25" s="30"/>
      <c r="D25" s="31" t="s">
        <v>18</v>
      </c>
      <c r="E25" s="30"/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s="33" customFormat="1" ht="101.25" x14ac:dyDescent="0.2">
      <c r="A26" s="34" t="s">
        <v>38</v>
      </c>
      <c r="B26" s="29" t="s">
        <v>39</v>
      </c>
      <c r="C26" s="30"/>
      <c r="D26" s="31" t="s">
        <v>424</v>
      </c>
      <c r="E26" s="30" t="s">
        <v>40</v>
      </c>
      <c r="F26" s="30"/>
      <c r="G26" s="30"/>
      <c r="H26" s="30"/>
      <c r="I26" s="30"/>
      <c r="J26" s="30"/>
      <c r="K26" s="30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</row>
    <row r="27" spans="1:22" s="33" customFormat="1" ht="67.150000000000006" customHeight="1" x14ac:dyDescent="0.2">
      <c r="A27" s="134" t="s">
        <v>41</v>
      </c>
      <c r="B27" s="29" t="s">
        <v>42</v>
      </c>
      <c r="C27" s="30" t="s">
        <v>32</v>
      </c>
      <c r="D27" s="31" t="s">
        <v>43</v>
      </c>
      <c r="E27" s="30" t="s">
        <v>31</v>
      </c>
      <c r="F27" s="30" t="s">
        <v>44</v>
      </c>
      <c r="G27" s="30" t="s">
        <v>366</v>
      </c>
      <c r="H27" s="30" t="s">
        <v>0</v>
      </c>
      <c r="I27" s="30" t="s">
        <v>367</v>
      </c>
      <c r="J27" s="30" t="s">
        <v>368</v>
      </c>
      <c r="K27" s="30" t="s">
        <v>369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s="33" customFormat="1" ht="82.15" customHeight="1" x14ac:dyDescent="0.2">
      <c r="A28" s="134"/>
      <c r="B28" s="29" t="s">
        <v>45</v>
      </c>
      <c r="C28" s="30" t="s">
        <v>46</v>
      </c>
      <c r="D28" s="31" t="s">
        <v>43</v>
      </c>
      <c r="E28" s="30" t="s">
        <v>31</v>
      </c>
      <c r="F28" s="30" t="s">
        <v>47</v>
      </c>
      <c r="G28" s="30" t="s">
        <v>48</v>
      </c>
      <c r="H28" s="30" t="s">
        <v>0</v>
      </c>
      <c r="I28" s="30" t="s">
        <v>49</v>
      </c>
      <c r="J28" s="30" t="s">
        <v>370</v>
      </c>
      <c r="K28" s="30" t="s">
        <v>371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</row>
    <row r="29" spans="1:22" s="33" customFormat="1" ht="51.6" customHeight="1" x14ac:dyDescent="0.2">
      <c r="A29" s="134"/>
      <c r="B29" s="29" t="s">
        <v>50</v>
      </c>
      <c r="C29" s="30" t="s">
        <v>51</v>
      </c>
      <c r="D29" s="31" t="s">
        <v>43</v>
      </c>
      <c r="E29" s="30" t="s">
        <v>31</v>
      </c>
      <c r="F29" s="30" t="s">
        <v>52</v>
      </c>
      <c r="G29" s="30" t="s">
        <v>372</v>
      </c>
      <c r="H29" s="30" t="s">
        <v>0</v>
      </c>
      <c r="I29" s="30" t="s">
        <v>373</v>
      </c>
      <c r="J29" s="30" t="s">
        <v>374</v>
      </c>
      <c r="K29" s="30" t="s">
        <v>375</v>
      </c>
      <c r="L29" s="36"/>
      <c r="M29" s="36"/>
      <c r="N29" s="36"/>
      <c r="O29" s="32"/>
      <c r="P29" s="32"/>
      <c r="Q29" s="32"/>
      <c r="R29" s="32"/>
      <c r="S29" s="32"/>
      <c r="T29" s="32"/>
      <c r="U29" s="32"/>
      <c r="V29" s="32"/>
    </row>
    <row r="30" spans="1:22" s="33" customFormat="1" ht="123.6" customHeight="1" x14ac:dyDescent="0.2">
      <c r="A30" s="34" t="s">
        <v>53</v>
      </c>
      <c r="B30" s="29" t="s">
        <v>54</v>
      </c>
      <c r="C30" s="30" t="s">
        <v>55</v>
      </c>
      <c r="D30" s="31" t="s">
        <v>43</v>
      </c>
      <c r="E30" s="30"/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s="33" customFormat="1" ht="139.5" customHeight="1" x14ac:dyDescent="0.2">
      <c r="A31" s="34" t="s">
        <v>56</v>
      </c>
      <c r="B31" s="29" t="s">
        <v>57</v>
      </c>
      <c r="C31" s="30" t="s">
        <v>23</v>
      </c>
      <c r="D31" s="31" t="s">
        <v>18</v>
      </c>
      <c r="E31" s="30" t="s">
        <v>31</v>
      </c>
      <c r="F31" s="30" t="s">
        <v>58</v>
      </c>
      <c r="G31" s="30" t="s">
        <v>376</v>
      </c>
      <c r="H31" s="30" t="s">
        <v>0</v>
      </c>
      <c r="I31" s="30" t="s">
        <v>377</v>
      </c>
      <c r="J31" s="30" t="s">
        <v>378</v>
      </c>
      <c r="K31" s="30" t="s">
        <v>59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s="33" customFormat="1" ht="105" customHeight="1" x14ac:dyDescent="0.2">
      <c r="A32" s="34" t="s">
        <v>60</v>
      </c>
      <c r="B32" s="29" t="s">
        <v>61</v>
      </c>
      <c r="C32" s="30"/>
      <c r="D32" s="31" t="s">
        <v>18</v>
      </c>
      <c r="E32" s="30"/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6"/>
      <c r="M32" s="36"/>
      <c r="N32" s="36"/>
      <c r="O32" s="36"/>
      <c r="P32" s="36"/>
      <c r="Q32" s="32"/>
      <c r="R32" s="32"/>
      <c r="S32" s="32"/>
      <c r="T32" s="32"/>
      <c r="U32" s="32"/>
      <c r="V32" s="32"/>
    </row>
    <row r="33" spans="1:22" s="33" customFormat="1" ht="60" customHeight="1" x14ac:dyDescent="0.2">
      <c r="A33" s="34" t="s">
        <v>62</v>
      </c>
      <c r="B33" s="29" t="s">
        <v>63</v>
      </c>
      <c r="C33" s="30"/>
      <c r="D33" s="31" t="s">
        <v>18</v>
      </c>
      <c r="E33" s="30" t="s">
        <v>64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s="33" customFormat="1" ht="47.45" customHeight="1" x14ac:dyDescent="0.2">
      <c r="A34" s="34" t="s">
        <v>65</v>
      </c>
      <c r="B34" s="29" t="s">
        <v>66</v>
      </c>
      <c r="C34" s="30" t="s">
        <v>67</v>
      </c>
      <c r="D34" s="31" t="s">
        <v>18</v>
      </c>
      <c r="E34" s="30" t="s">
        <v>31</v>
      </c>
      <c r="F34" s="30" t="s">
        <v>68</v>
      </c>
      <c r="G34" s="30" t="s">
        <v>379</v>
      </c>
      <c r="H34" s="30">
        <v>0</v>
      </c>
      <c r="I34" s="30" t="s">
        <v>380</v>
      </c>
      <c r="J34" s="30" t="s">
        <v>381</v>
      </c>
      <c r="K34" s="30" t="s">
        <v>382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s="33" customFormat="1" ht="74.45" customHeight="1" x14ac:dyDescent="0.2">
      <c r="A35" s="34" t="s">
        <v>383</v>
      </c>
      <c r="B35" s="29"/>
      <c r="C35" s="30"/>
      <c r="D35" s="31" t="s">
        <v>18</v>
      </c>
      <c r="E35" s="30" t="s">
        <v>64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s="33" customFormat="1" ht="142.15" customHeight="1" x14ac:dyDescent="0.2">
      <c r="A36" s="34" t="s">
        <v>69</v>
      </c>
      <c r="B36" s="29" t="s">
        <v>70</v>
      </c>
      <c r="C36" s="30" t="s">
        <v>71</v>
      </c>
      <c r="D36" s="31" t="s">
        <v>18</v>
      </c>
      <c r="E36" s="30" t="s">
        <v>31</v>
      </c>
      <c r="F36" s="30" t="s">
        <v>72</v>
      </c>
      <c r="G36" s="30" t="s">
        <v>432</v>
      </c>
      <c r="H36" s="30">
        <v>0</v>
      </c>
      <c r="I36" s="30" t="s">
        <v>384</v>
      </c>
      <c r="J36" s="30" t="s">
        <v>442</v>
      </c>
      <c r="K36" s="30" t="s">
        <v>433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s="33" customFormat="1" ht="96" customHeight="1" x14ac:dyDescent="0.2">
      <c r="A37" s="34" t="s">
        <v>385</v>
      </c>
      <c r="B37" s="29"/>
      <c r="C37" s="30"/>
      <c r="D37" s="31" t="s">
        <v>18</v>
      </c>
      <c r="E37" s="30" t="s">
        <v>64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s="33" customFormat="1" ht="57.75" customHeight="1" x14ac:dyDescent="0.2">
      <c r="A38" s="34" t="s">
        <v>386</v>
      </c>
      <c r="B38" s="29"/>
      <c r="C38" s="30"/>
      <c r="D38" s="31" t="s">
        <v>18</v>
      </c>
      <c r="E38" s="30" t="s">
        <v>64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s="33" customFormat="1" ht="56.25" x14ac:dyDescent="0.2">
      <c r="A39" s="28" t="s">
        <v>73</v>
      </c>
      <c r="B39" s="29"/>
      <c r="C39" s="30"/>
      <c r="D39" s="31"/>
      <c r="E39" s="30"/>
      <c r="F39" s="37">
        <v>177775.31899999999</v>
      </c>
      <c r="G39" s="38">
        <v>29700</v>
      </c>
      <c r="H39" s="54" t="s">
        <v>27</v>
      </c>
      <c r="I39" s="54" t="s">
        <v>74</v>
      </c>
      <c r="J39" s="37">
        <v>37149.819000000003</v>
      </c>
      <c r="K39" s="38">
        <v>47470</v>
      </c>
      <c r="L39" s="67"/>
      <c r="M39" s="68"/>
      <c r="N39" s="65"/>
      <c r="O39" s="65"/>
      <c r="P39" s="68"/>
      <c r="Q39" s="68"/>
      <c r="R39" s="32"/>
      <c r="S39" s="32"/>
      <c r="T39" s="32"/>
      <c r="U39" s="32"/>
      <c r="V39" s="32"/>
    </row>
    <row r="40" spans="1:22" s="33" customFormat="1" ht="29.45" customHeight="1" x14ac:dyDescent="0.2">
      <c r="A40" s="34" t="s">
        <v>75</v>
      </c>
      <c r="B40" s="29"/>
      <c r="C40" s="30"/>
      <c r="D40" s="31"/>
      <c r="E40" s="58"/>
      <c r="F40" s="39">
        <v>126339</v>
      </c>
      <c r="G40" s="39">
        <v>28700</v>
      </c>
      <c r="H40" s="55">
        <v>0</v>
      </c>
      <c r="I40" s="39">
        <v>31312</v>
      </c>
      <c r="J40" s="39">
        <v>32627</v>
      </c>
      <c r="K40" s="39">
        <v>33700</v>
      </c>
      <c r="L40" s="69"/>
      <c r="M40" s="69"/>
      <c r="N40" s="36"/>
      <c r="O40" s="69"/>
      <c r="P40" s="69"/>
      <c r="Q40" s="69"/>
      <c r="R40" s="32"/>
      <c r="S40" s="32"/>
      <c r="T40" s="32"/>
      <c r="U40" s="32"/>
      <c r="V40" s="32"/>
    </row>
    <row r="41" spans="1:22" s="33" customFormat="1" ht="14.45" customHeight="1" x14ac:dyDescent="0.2">
      <c r="A41" s="34" t="s">
        <v>76</v>
      </c>
      <c r="B41" s="29"/>
      <c r="C41" s="30"/>
      <c r="D41" s="31"/>
      <c r="E41" s="30"/>
      <c r="F41" s="91">
        <v>30792.819</v>
      </c>
      <c r="G41" s="39">
        <v>1000</v>
      </c>
      <c r="H41" s="55">
        <v>0</v>
      </c>
      <c r="I41" s="39">
        <v>11500</v>
      </c>
      <c r="J41" s="40">
        <v>4522.8190000000004</v>
      </c>
      <c r="K41" s="39">
        <v>13770</v>
      </c>
      <c r="L41" s="69"/>
      <c r="M41" s="69"/>
      <c r="N41" s="36"/>
      <c r="O41" s="69"/>
      <c r="P41" s="69"/>
      <c r="Q41" s="69"/>
      <c r="R41" s="32"/>
      <c r="S41" s="32"/>
      <c r="T41" s="32"/>
      <c r="U41" s="32"/>
      <c r="V41" s="32"/>
    </row>
    <row r="42" spans="1:22" s="33" customFormat="1" ht="24.6" customHeight="1" x14ac:dyDescent="0.2">
      <c r="A42" s="34" t="s">
        <v>77</v>
      </c>
      <c r="B42" s="29"/>
      <c r="C42" s="30"/>
      <c r="D42" s="31"/>
      <c r="E42" s="30"/>
      <c r="F42" s="40">
        <v>20643.5</v>
      </c>
      <c r="G42" s="55">
        <v>0</v>
      </c>
      <c r="H42" s="40">
        <v>20643.5</v>
      </c>
      <c r="I42" s="55">
        <v>0</v>
      </c>
      <c r="J42" s="55">
        <v>0</v>
      </c>
      <c r="K42" s="55">
        <v>0</v>
      </c>
      <c r="L42" s="70"/>
      <c r="M42" s="36"/>
      <c r="N42" s="70"/>
      <c r="O42" s="36"/>
      <c r="P42" s="36"/>
      <c r="Q42" s="36"/>
      <c r="R42" s="32"/>
      <c r="S42" s="32"/>
      <c r="T42" s="32"/>
      <c r="U42" s="32"/>
      <c r="V42" s="32"/>
    </row>
    <row r="43" spans="1:22" s="33" customFormat="1" ht="25.15" customHeight="1" x14ac:dyDescent="0.2">
      <c r="A43" s="133" t="s">
        <v>78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s="33" customFormat="1" ht="56.25" x14ac:dyDescent="0.2">
      <c r="A44" s="129" t="s">
        <v>79</v>
      </c>
      <c r="B44" s="29" t="s">
        <v>80</v>
      </c>
      <c r="C44" s="30" t="s">
        <v>81</v>
      </c>
      <c r="D44" s="31" t="s">
        <v>82</v>
      </c>
      <c r="E44" s="30" t="s">
        <v>83</v>
      </c>
      <c r="F44" s="30" t="s">
        <v>84</v>
      </c>
      <c r="G44" s="30">
        <v>0</v>
      </c>
      <c r="H44" s="30">
        <v>0</v>
      </c>
      <c r="I44" s="30" t="s">
        <v>84</v>
      </c>
      <c r="J44" s="30">
        <v>0</v>
      </c>
      <c r="K44" s="30">
        <v>0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  <row r="45" spans="1:22" s="33" customFormat="1" ht="55.9" customHeight="1" x14ac:dyDescent="0.2">
      <c r="A45" s="129"/>
      <c r="B45" s="29" t="s">
        <v>85</v>
      </c>
      <c r="C45" s="30"/>
      <c r="D45" s="31" t="s">
        <v>24</v>
      </c>
      <c r="E45" s="30" t="s">
        <v>86</v>
      </c>
      <c r="F45" s="40">
        <v>2990</v>
      </c>
      <c r="G45" s="30">
        <v>0</v>
      </c>
      <c r="H45" s="30">
        <v>0</v>
      </c>
      <c r="I45" s="30" t="s">
        <v>87</v>
      </c>
      <c r="J45" s="30">
        <v>0</v>
      </c>
      <c r="K45" s="30">
        <v>0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</row>
    <row r="46" spans="1:22" s="33" customFormat="1" ht="42" customHeight="1" x14ac:dyDescent="0.2">
      <c r="A46" s="129"/>
      <c r="B46" s="29" t="s">
        <v>88</v>
      </c>
      <c r="C46" s="30" t="s">
        <v>89</v>
      </c>
      <c r="D46" s="31" t="s">
        <v>90</v>
      </c>
      <c r="E46" s="30" t="s">
        <v>91</v>
      </c>
      <c r="F46" s="30" t="s">
        <v>92</v>
      </c>
      <c r="G46" s="30">
        <v>0</v>
      </c>
      <c r="H46" s="30">
        <v>0</v>
      </c>
      <c r="I46" s="30">
        <v>3500</v>
      </c>
      <c r="J46" s="30">
        <v>0</v>
      </c>
      <c r="K46" s="30">
        <v>0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</row>
    <row r="47" spans="1:22" s="33" customFormat="1" ht="70.150000000000006" customHeight="1" x14ac:dyDescent="0.2">
      <c r="A47" s="129"/>
      <c r="B47" s="29" t="s">
        <v>93</v>
      </c>
      <c r="C47" s="30" t="s">
        <v>94</v>
      </c>
      <c r="D47" s="31" t="s">
        <v>95</v>
      </c>
      <c r="E47" s="30" t="s">
        <v>86</v>
      </c>
      <c r="F47" s="30" t="s">
        <v>96</v>
      </c>
      <c r="G47" s="30">
        <v>0</v>
      </c>
      <c r="H47" s="30">
        <v>0</v>
      </c>
      <c r="I47" s="30" t="s">
        <v>97</v>
      </c>
      <c r="J47" s="30" t="s">
        <v>98</v>
      </c>
      <c r="K47" s="30">
        <v>0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</row>
    <row r="48" spans="1:22" s="33" customFormat="1" ht="103.15" customHeight="1" x14ac:dyDescent="0.2">
      <c r="A48" s="34" t="s">
        <v>99</v>
      </c>
      <c r="B48" s="29"/>
      <c r="C48" s="30"/>
      <c r="D48" s="31" t="s">
        <v>425</v>
      </c>
      <c r="E48" s="30"/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</row>
    <row r="49" spans="1:22" s="33" customFormat="1" ht="30.6" customHeight="1" x14ac:dyDescent="0.2">
      <c r="A49" s="128" t="s">
        <v>100</v>
      </c>
      <c r="B49" s="129" t="s">
        <v>101</v>
      </c>
      <c r="C49" s="128" t="s">
        <v>102</v>
      </c>
      <c r="D49" s="31" t="s">
        <v>103</v>
      </c>
      <c r="E49" s="128"/>
      <c r="F49" s="128">
        <v>0</v>
      </c>
      <c r="G49" s="128">
        <v>0</v>
      </c>
      <c r="H49" s="128">
        <v>0</v>
      </c>
      <c r="I49" s="128">
        <v>0</v>
      </c>
      <c r="J49" s="128">
        <v>0</v>
      </c>
      <c r="K49" s="128">
        <v>0</v>
      </c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</row>
    <row r="50" spans="1:22" s="33" customFormat="1" ht="33.75" x14ac:dyDescent="0.2">
      <c r="A50" s="128"/>
      <c r="B50" s="129"/>
      <c r="C50" s="128"/>
      <c r="D50" s="31" t="s">
        <v>104</v>
      </c>
      <c r="E50" s="128"/>
      <c r="F50" s="128"/>
      <c r="G50" s="128"/>
      <c r="H50" s="128"/>
      <c r="I50" s="128"/>
      <c r="J50" s="128"/>
      <c r="K50" s="128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</row>
    <row r="51" spans="1:22" s="33" customFormat="1" ht="22.5" x14ac:dyDescent="0.2">
      <c r="A51" s="128"/>
      <c r="B51" s="129"/>
      <c r="C51" s="128"/>
      <c r="D51" s="31" t="s">
        <v>105</v>
      </c>
      <c r="E51" s="128"/>
      <c r="F51" s="128"/>
      <c r="G51" s="128"/>
      <c r="H51" s="128"/>
      <c r="I51" s="128"/>
      <c r="J51" s="128"/>
      <c r="K51" s="128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</row>
    <row r="52" spans="1:22" s="33" customFormat="1" ht="22.5" x14ac:dyDescent="0.2">
      <c r="A52" s="128"/>
      <c r="B52" s="129"/>
      <c r="C52" s="128"/>
      <c r="D52" s="31" t="s">
        <v>95</v>
      </c>
      <c r="E52" s="128"/>
      <c r="F52" s="128"/>
      <c r="G52" s="128"/>
      <c r="H52" s="128"/>
      <c r="I52" s="128"/>
      <c r="J52" s="128"/>
      <c r="K52" s="128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</row>
    <row r="53" spans="1:22" s="33" customFormat="1" ht="82.9" customHeight="1" x14ac:dyDescent="0.2">
      <c r="A53" s="129" t="s">
        <v>106</v>
      </c>
      <c r="B53" s="29" t="s">
        <v>107</v>
      </c>
      <c r="C53" s="30" t="s">
        <v>108</v>
      </c>
      <c r="D53" s="31" t="s">
        <v>90</v>
      </c>
      <c r="E53" s="30" t="s">
        <v>91</v>
      </c>
      <c r="F53" s="30">
        <v>150</v>
      </c>
      <c r="G53" s="30">
        <v>50</v>
      </c>
      <c r="H53" s="30">
        <v>50</v>
      </c>
      <c r="I53" s="30">
        <v>50</v>
      </c>
      <c r="J53" s="30">
        <v>0</v>
      </c>
      <c r="K53" s="30">
        <v>0</v>
      </c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</row>
    <row r="54" spans="1:22" s="33" customFormat="1" ht="117" customHeight="1" x14ac:dyDescent="0.2">
      <c r="A54" s="129"/>
      <c r="B54" s="29" t="s">
        <v>109</v>
      </c>
      <c r="C54" s="30" t="s">
        <v>110</v>
      </c>
      <c r="D54" s="31" t="s">
        <v>111</v>
      </c>
      <c r="E54" s="30" t="s">
        <v>86</v>
      </c>
      <c r="F54" s="30" t="s">
        <v>112</v>
      </c>
      <c r="G54" s="30">
        <v>0</v>
      </c>
      <c r="H54" s="30">
        <v>0</v>
      </c>
      <c r="I54" s="30">
        <v>600</v>
      </c>
      <c r="J54" s="30" t="s">
        <v>113</v>
      </c>
      <c r="K54" s="30">
        <v>600</v>
      </c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</row>
    <row r="55" spans="1:22" s="33" customFormat="1" ht="51" customHeight="1" x14ac:dyDescent="0.2">
      <c r="A55" s="129" t="s">
        <v>114</v>
      </c>
      <c r="B55" s="128"/>
      <c r="C55" s="128"/>
      <c r="D55" s="31" t="s">
        <v>103</v>
      </c>
      <c r="E55" s="128">
        <v>0</v>
      </c>
      <c r="F55" s="128">
        <v>0</v>
      </c>
      <c r="G55" s="128">
        <v>0</v>
      </c>
      <c r="H55" s="128">
        <v>0</v>
      </c>
      <c r="I55" s="128">
        <v>0</v>
      </c>
      <c r="J55" s="128">
        <v>0</v>
      </c>
      <c r="K55" s="128">
        <v>0</v>
      </c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</row>
    <row r="56" spans="1:22" s="33" customFormat="1" ht="33.75" x14ac:dyDescent="0.2">
      <c r="A56" s="129"/>
      <c r="B56" s="128"/>
      <c r="C56" s="128"/>
      <c r="D56" s="31" t="s">
        <v>104</v>
      </c>
      <c r="E56" s="128"/>
      <c r="F56" s="128"/>
      <c r="G56" s="128"/>
      <c r="H56" s="128"/>
      <c r="I56" s="128"/>
      <c r="J56" s="128"/>
      <c r="K56" s="128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</row>
    <row r="57" spans="1:22" s="33" customFormat="1" ht="22.5" x14ac:dyDescent="0.2">
      <c r="A57" s="129"/>
      <c r="B57" s="128"/>
      <c r="C57" s="128"/>
      <c r="D57" s="31" t="s">
        <v>105</v>
      </c>
      <c r="E57" s="128"/>
      <c r="F57" s="128"/>
      <c r="G57" s="128"/>
      <c r="H57" s="128"/>
      <c r="I57" s="128"/>
      <c r="J57" s="128"/>
      <c r="K57" s="128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</row>
    <row r="58" spans="1:22" s="33" customFormat="1" ht="22.5" x14ac:dyDescent="0.2">
      <c r="A58" s="129"/>
      <c r="B58" s="128"/>
      <c r="C58" s="128"/>
      <c r="D58" s="31" t="s">
        <v>95</v>
      </c>
      <c r="E58" s="128"/>
      <c r="F58" s="128"/>
      <c r="G58" s="128"/>
      <c r="H58" s="128"/>
      <c r="I58" s="128"/>
      <c r="J58" s="128"/>
      <c r="K58" s="128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</row>
    <row r="59" spans="1:22" s="33" customFormat="1" ht="33.75" x14ac:dyDescent="0.2">
      <c r="A59" s="128" t="s">
        <v>115</v>
      </c>
      <c r="B59" s="29" t="s">
        <v>116</v>
      </c>
      <c r="C59" s="30" t="s">
        <v>117</v>
      </c>
      <c r="D59" s="31" t="s">
        <v>90</v>
      </c>
      <c r="E59" s="30" t="s">
        <v>118</v>
      </c>
      <c r="F59" s="74">
        <v>0</v>
      </c>
      <c r="G59" s="74">
        <v>0</v>
      </c>
      <c r="H59" s="74">
        <v>0</v>
      </c>
      <c r="I59" s="74">
        <v>0</v>
      </c>
      <c r="J59" s="39">
        <v>0</v>
      </c>
      <c r="K59" s="74">
        <v>0</v>
      </c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</row>
    <row r="60" spans="1:22" s="33" customFormat="1" ht="33.75" x14ac:dyDescent="0.2">
      <c r="A60" s="128"/>
      <c r="B60" s="29" t="s">
        <v>119</v>
      </c>
      <c r="C60" s="128" t="s">
        <v>117</v>
      </c>
      <c r="D60" s="130" t="s">
        <v>95</v>
      </c>
      <c r="E60" s="128" t="s">
        <v>118</v>
      </c>
      <c r="F60" s="128">
        <v>0</v>
      </c>
      <c r="G60" s="128">
        <v>0</v>
      </c>
      <c r="H60" s="128">
        <v>0</v>
      </c>
      <c r="I60" s="128">
        <v>0</v>
      </c>
      <c r="J60" s="128">
        <v>0</v>
      </c>
      <c r="K60" s="128">
        <v>0</v>
      </c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</row>
    <row r="61" spans="1:22" s="33" customFormat="1" ht="22.5" x14ac:dyDescent="0.2">
      <c r="A61" s="128"/>
      <c r="B61" s="29" t="s">
        <v>120</v>
      </c>
      <c r="C61" s="128"/>
      <c r="D61" s="130"/>
      <c r="E61" s="128"/>
      <c r="F61" s="128"/>
      <c r="G61" s="128"/>
      <c r="H61" s="128"/>
      <c r="I61" s="128"/>
      <c r="J61" s="128"/>
      <c r="K61" s="128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</row>
    <row r="62" spans="1:22" s="33" customFormat="1" ht="40.9" customHeight="1" x14ac:dyDescent="0.2">
      <c r="A62" s="129" t="s">
        <v>121</v>
      </c>
      <c r="B62" s="29" t="s">
        <v>122</v>
      </c>
      <c r="C62" s="30" t="s">
        <v>123</v>
      </c>
      <c r="D62" s="31" t="s">
        <v>24</v>
      </c>
      <c r="E62" s="30" t="s">
        <v>91</v>
      </c>
      <c r="F62" s="30" t="s">
        <v>124</v>
      </c>
      <c r="G62" s="30">
        <v>717.68</v>
      </c>
      <c r="H62" s="30">
        <v>612.02</v>
      </c>
      <c r="I62" s="30">
        <v>587.58000000000004</v>
      </c>
      <c r="J62" s="30"/>
      <c r="K62" s="30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</row>
    <row r="63" spans="1:22" s="33" customFormat="1" ht="45" x14ac:dyDescent="0.2">
      <c r="A63" s="129"/>
      <c r="B63" s="29" t="s">
        <v>125</v>
      </c>
      <c r="C63" s="128" t="s">
        <v>127</v>
      </c>
      <c r="D63" s="130" t="s">
        <v>128</v>
      </c>
      <c r="E63" s="128" t="s">
        <v>91</v>
      </c>
      <c r="F63" s="128">
        <v>673.34</v>
      </c>
      <c r="G63" s="128">
        <v>0</v>
      </c>
      <c r="H63" s="104">
        <v>673.34</v>
      </c>
      <c r="I63" s="128">
        <v>0</v>
      </c>
      <c r="J63" s="128">
        <v>0</v>
      </c>
      <c r="K63" s="128">
        <v>0</v>
      </c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</row>
    <row r="64" spans="1:22" s="33" customFormat="1" ht="23.45" customHeight="1" x14ac:dyDescent="0.2">
      <c r="A64" s="129"/>
      <c r="B64" s="29" t="s">
        <v>126</v>
      </c>
      <c r="C64" s="128"/>
      <c r="D64" s="130"/>
      <c r="E64" s="128"/>
      <c r="F64" s="128"/>
      <c r="G64" s="128"/>
      <c r="H64" s="102"/>
      <c r="I64" s="128"/>
      <c r="J64" s="128"/>
      <c r="K64" s="128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</row>
    <row r="65" spans="1:22" s="33" customFormat="1" ht="76.900000000000006" customHeight="1" x14ac:dyDescent="0.2">
      <c r="A65" s="125" t="s">
        <v>129</v>
      </c>
      <c r="B65" s="29" t="s">
        <v>130</v>
      </c>
      <c r="C65" s="30" t="s">
        <v>131</v>
      </c>
      <c r="D65" s="31" t="s">
        <v>90</v>
      </c>
      <c r="E65" s="30" t="s">
        <v>91</v>
      </c>
      <c r="F65" s="30" t="s">
        <v>132</v>
      </c>
      <c r="G65" s="30">
        <v>0</v>
      </c>
      <c r="H65" s="30" t="s">
        <v>133</v>
      </c>
      <c r="I65" s="30" t="s">
        <v>134</v>
      </c>
      <c r="J65" s="30">
        <v>0</v>
      </c>
      <c r="K65" s="30">
        <v>0</v>
      </c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</row>
    <row r="66" spans="1:22" s="33" customFormat="1" ht="33" customHeight="1" x14ac:dyDescent="0.2">
      <c r="A66" s="125"/>
      <c r="B66" s="29" t="s">
        <v>135</v>
      </c>
      <c r="C66" s="112" t="s">
        <v>127</v>
      </c>
      <c r="D66" s="110" t="s">
        <v>435</v>
      </c>
      <c r="E66" s="112" t="s">
        <v>118</v>
      </c>
      <c r="F66" s="127">
        <v>29499.491999999998</v>
      </c>
      <c r="G66" s="112">
        <v>0</v>
      </c>
      <c r="H66" s="112">
        <v>0</v>
      </c>
      <c r="I66" s="112">
        <v>0</v>
      </c>
      <c r="J66" s="30">
        <v>13999.492</v>
      </c>
      <c r="K66" s="30" t="s">
        <v>136</v>
      </c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</row>
    <row r="67" spans="1:22" ht="67.5" x14ac:dyDescent="0.2">
      <c r="A67" s="125"/>
      <c r="B67" s="13" t="s">
        <v>394</v>
      </c>
      <c r="C67" s="112"/>
      <c r="D67" s="110"/>
      <c r="E67" s="112"/>
      <c r="F67" s="127"/>
      <c r="G67" s="112"/>
      <c r="H67" s="112"/>
      <c r="I67" s="112"/>
      <c r="J67" s="11" t="s">
        <v>416</v>
      </c>
      <c r="K67" s="11" t="s">
        <v>137</v>
      </c>
    </row>
    <row r="68" spans="1:22" ht="78.75" x14ac:dyDescent="0.2">
      <c r="A68" s="125" t="s">
        <v>138</v>
      </c>
      <c r="B68" s="13" t="s">
        <v>139</v>
      </c>
      <c r="C68" s="11" t="s">
        <v>140</v>
      </c>
      <c r="D68" s="24" t="s">
        <v>141</v>
      </c>
      <c r="E68" s="11" t="s">
        <v>91</v>
      </c>
      <c r="F68" s="11">
        <v>45</v>
      </c>
      <c r="G68" s="11">
        <v>0</v>
      </c>
      <c r="H68" s="11" t="s">
        <v>387</v>
      </c>
      <c r="I68" s="11" t="s">
        <v>388</v>
      </c>
      <c r="J68" s="11" t="s">
        <v>389</v>
      </c>
      <c r="K68" s="11">
        <v>0</v>
      </c>
    </row>
    <row r="69" spans="1:22" ht="22.5" x14ac:dyDescent="0.2">
      <c r="A69" s="125"/>
      <c r="B69" s="13" t="s">
        <v>142</v>
      </c>
      <c r="C69" s="11" t="s">
        <v>143</v>
      </c>
      <c r="D69" s="24" t="s">
        <v>95</v>
      </c>
      <c r="E69" s="11" t="s">
        <v>91</v>
      </c>
      <c r="F69" s="11">
        <v>210</v>
      </c>
      <c r="G69" s="11">
        <v>0</v>
      </c>
      <c r="H69" s="11">
        <v>70</v>
      </c>
      <c r="I69" s="11">
        <v>70</v>
      </c>
      <c r="J69" s="11">
        <v>70</v>
      </c>
      <c r="K69" s="11">
        <v>0</v>
      </c>
    </row>
    <row r="70" spans="1:22" ht="34.15" customHeight="1" x14ac:dyDescent="0.2">
      <c r="A70" s="125"/>
      <c r="B70" s="13" t="s">
        <v>144</v>
      </c>
      <c r="C70" s="11" t="s">
        <v>145</v>
      </c>
      <c r="D70" s="24" t="s">
        <v>95</v>
      </c>
      <c r="E70" s="11" t="s">
        <v>91</v>
      </c>
      <c r="F70" s="11">
        <v>500</v>
      </c>
      <c r="G70" s="11">
        <v>0</v>
      </c>
      <c r="H70" s="11">
        <v>500</v>
      </c>
      <c r="I70" s="11">
        <v>0</v>
      </c>
      <c r="J70" s="11">
        <v>0</v>
      </c>
      <c r="K70" s="11">
        <v>0</v>
      </c>
    </row>
    <row r="71" spans="1:22" ht="33.75" x14ac:dyDescent="0.2">
      <c r="A71" s="16" t="s">
        <v>146</v>
      </c>
      <c r="B71" s="13" t="s">
        <v>147</v>
      </c>
      <c r="C71" s="11"/>
      <c r="D71" s="24" t="s">
        <v>24</v>
      </c>
      <c r="E71" s="11" t="s">
        <v>91</v>
      </c>
      <c r="F71" s="14">
        <v>6099</v>
      </c>
      <c r="G71" s="11" t="s">
        <v>148</v>
      </c>
      <c r="H71" s="11">
        <v>0</v>
      </c>
      <c r="I71" s="11">
        <v>0</v>
      </c>
      <c r="J71" s="11">
        <v>0</v>
      </c>
      <c r="K71" s="11">
        <v>0</v>
      </c>
    </row>
    <row r="72" spans="1:22" ht="39" customHeight="1" x14ac:dyDescent="0.2">
      <c r="A72" s="99" t="s">
        <v>149</v>
      </c>
      <c r="B72" s="13" t="s">
        <v>150</v>
      </c>
      <c r="C72" s="11"/>
      <c r="D72" s="24" t="s">
        <v>24</v>
      </c>
      <c r="E72" s="11" t="s">
        <v>91</v>
      </c>
      <c r="F72" s="11" t="s">
        <v>151</v>
      </c>
      <c r="G72" s="11" t="s">
        <v>151</v>
      </c>
      <c r="H72" s="11">
        <v>0</v>
      </c>
      <c r="I72" s="11">
        <v>0</v>
      </c>
      <c r="J72" s="11">
        <v>0</v>
      </c>
      <c r="K72" s="11">
        <v>0</v>
      </c>
    </row>
    <row r="73" spans="1:22" ht="84" customHeight="1" x14ac:dyDescent="0.2">
      <c r="A73" s="103"/>
      <c r="B73" s="13" t="s">
        <v>152</v>
      </c>
      <c r="C73" s="11"/>
      <c r="D73" s="24" t="s">
        <v>24</v>
      </c>
      <c r="E73" s="11" t="s">
        <v>91</v>
      </c>
      <c r="F73" s="11">
        <v>255.75</v>
      </c>
      <c r="G73" s="11">
        <v>255.75</v>
      </c>
      <c r="H73" s="11">
        <v>0</v>
      </c>
      <c r="I73" s="11">
        <v>0</v>
      </c>
      <c r="J73" s="11">
        <v>0</v>
      </c>
      <c r="K73" s="11">
        <v>0</v>
      </c>
    </row>
    <row r="74" spans="1:22" ht="93" customHeight="1" x14ac:dyDescent="0.2">
      <c r="A74" s="103"/>
      <c r="B74" s="13" t="s">
        <v>153</v>
      </c>
      <c r="C74" s="11"/>
      <c r="D74" s="24" t="s">
        <v>24</v>
      </c>
      <c r="E74" s="11" t="s">
        <v>91</v>
      </c>
      <c r="F74" s="11" t="s">
        <v>154</v>
      </c>
      <c r="G74" s="11" t="s">
        <v>155</v>
      </c>
      <c r="H74" s="11" t="s">
        <v>156</v>
      </c>
      <c r="I74" s="11" t="s">
        <v>157</v>
      </c>
      <c r="J74" s="11">
        <v>0</v>
      </c>
      <c r="K74" s="11">
        <v>0</v>
      </c>
    </row>
    <row r="75" spans="1:22" ht="94.15" customHeight="1" x14ac:dyDescent="0.2">
      <c r="A75" s="103"/>
      <c r="B75" s="13" t="s">
        <v>158</v>
      </c>
      <c r="C75" s="11"/>
      <c r="D75" s="24" t="s">
        <v>24</v>
      </c>
      <c r="E75" s="11" t="s">
        <v>91</v>
      </c>
      <c r="F75" s="11" t="s">
        <v>159</v>
      </c>
      <c r="G75" s="11" t="s">
        <v>160</v>
      </c>
      <c r="H75" s="11" t="s">
        <v>161</v>
      </c>
      <c r="I75" s="11" t="s">
        <v>162</v>
      </c>
      <c r="J75" s="11">
        <v>0</v>
      </c>
      <c r="K75" s="11">
        <v>0</v>
      </c>
    </row>
    <row r="76" spans="1:22" ht="66.599999999999994" customHeight="1" x14ac:dyDescent="0.2">
      <c r="A76" s="103"/>
      <c r="B76" s="88" t="s">
        <v>434</v>
      </c>
      <c r="C76" s="86"/>
      <c r="D76" s="85" t="s">
        <v>435</v>
      </c>
      <c r="E76" s="86" t="s">
        <v>410</v>
      </c>
      <c r="F76" s="86">
        <v>5787</v>
      </c>
      <c r="G76" s="86">
        <v>0</v>
      </c>
      <c r="H76" s="86">
        <v>0</v>
      </c>
      <c r="I76" s="86">
        <v>0</v>
      </c>
      <c r="J76" s="98">
        <v>5787</v>
      </c>
      <c r="K76" s="86">
        <v>0</v>
      </c>
    </row>
    <row r="77" spans="1:22" ht="66.599999999999994" customHeight="1" x14ac:dyDescent="0.2">
      <c r="A77" s="103"/>
      <c r="B77" s="88" t="s">
        <v>437</v>
      </c>
      <c r="C77" s="87"/>
      <c r="D77" s="89" t="s">
        <v>435</v>
      </c>
      <c r="E77" s="90" t="s">
        <v>410</v>
      </c>
      <c r="F77" s="87">
        <v>452.87</v>
      </c>
      <c r="G77" s="87">
        <v>0</v>
      </c>
      <c r="H77" s="87">
        <v>0</v>
      </c>
      <c r="I77" s="87">
        <v>0</v>
      </c>
      <c r="J77" s="98">
        <v>452.87</v>
      </c>
      <c r="K77" s="87">
        <v>0</v>
      </c>
    </row>
    <row r="78" spans="1:22" ht="66.599999999999994" customHeight="1" x14ac:dyDescent="0.2">
      <c r="A78" s="103"/>
      <c r="B78" s="88" t="s">
        <v>438</v>
      </c>
      <c r="C78" s="90"/>
      <c r="D78" s="89" t="s">
        <v>435</v>
      </c>
      <c r="E78" s="90" t="s">
        <v>410</v>
      </c>
      <c r="F78" s="90">
        <v>2337.3110000000001</v>
      </c>
      <c r="G78" s="90">
        <v>0</v>
      </c>
      <c r="H78" s="90">
        <v>0</v>
      </c>
      <c r="I78" s="90">
        <v>0</v>
      </c>
      <c r="J78" s="98">
        <v>2337.3110000000001</v>
      </c>
      <c r="K78" s="90">
        <v>0</v>
      </c>
    </row>
    <row r="79" spans="1:22" ht="66.599999999999994" customHeight="1" x14ac:dyDescent="0.2">
      <c r="A79" s="103"/>
      <c r="B79" s="88" t="s">
        <v>439</v>
      </c>
      <c r="C79" s="90"/>
      <c r="D79" s="89" t="s">
        <v>435</v>
      </c>
      <c r="E79" s="90" t="s">
        <v>410</v>
      </c>
      <c r="F79" s="90">
        <v>4634.7209999999995</v>
      </c>
      <c r="G79" s="90">
        <v>0</v>
      </c>
      <c r="H79" s="90">
        <v>0</v>
      </c>
      <c r="I79" s="90">
        <v>0</v>
      </c>
      <c r="J79" s="98">
        <v>4634.7209999999995</v>
      </c>
      <c r="K79" s="90">
        <v>0</v>
      </c>
    </row>
    <row r="80" spans="1:22" ht="66.599999999999994" customHeight="1" x14ac:dyDescent="0.2">
      <c r="A80" s="103"/>
      <c r="B80" s="88" t="s">
        <v>440</v>
      </c>
      <c r="C80" s="90"/>
      <c r="D80" s="89" t="s">
        <v>435</v>
      </c>
      <c r="E80" s="90" t="s">
        <v>410</v>
      </c>
      <c r="F80" s="90">
        <v>4436.0169999999998</v>
      </c>
      <c r="G80" s="90">
        <v>0</v>
      </c>
      <c r="H80" s="90">
        <v>0</v>
      </c>
      <c r="I80" s="90">
        <v>0</v>
      </c>
      <c r="J80" s="98">
        <v>4436.0169999999998</v>
      </c>
      <c r="K80" s="90">
        <v>0</v>
      </c>
    </row>
    <row r="81" spans="1:11" ht="66.599999999999994" customHeight="1" x14ac:dyDescent="0.2">
      <c r="A81" s="103"/>
      <c r="B81" s="88" t="s">
        <v>441</v>
      </c>
      <c r="C81" s="90">
        <f>J81+J80+J79+J78+J77</f>
        <v>16791.988999999998</v>
      </c>
      <c r="D81" s="89" t="s">
        <v>435</v>
      </c>
      <c r="E81" s="90" t="s">
        <v>410</v>
      </c>
      <c r="F81" s="90">
        <v>4931.07</v>
      </c>
      <c r="G81" s="90">
        <v>0</v>
      </c>
      <c r="H81" s="90">
        <v>0</v>
      </c>
      <c r="I81" s="90">
        <v>0</v>
      </c>
      <c r="J81" s="98">
        <v>4931.07</v>
      </c>
      <c r="K81" s="90">
        <v>0</v>
      </c>
    </row>
    <row r="82" spans="1:11" ht="105" customHeight="1" x14ac:dyDescent="0.2">
      <c r="A82" s="100"/>
      <c r="B82" s="13" t="s">
        <v>163</v>
      </c>
      <c r="C82" s="11" t="s">
        <v>164</v>
      </c>
      <c r="D82" s="24" t="s">
        <v>165</v>
      </c>
      <c r="E82" s="11" t="s">
        <v>91</v>
      </c>
      <c r="F82" s="11" t="s">
        <v>166</v>
      </c>
      <c r="G82" s="11" t="s">
        <v>167</v>
      </c>
      <c r="H82" s="11" t="s">
        <v>168</v>
      </c>
      <c r="I82" s="11" t="s">
        <v>169</v>
      </c>
      <c r="J82" s="11" t="s">
        <v>170</v>
      </c>
      <c r="K82" s="11" t="s">
        <v>170</v>
      </c>
    </row>
    <row r="83" spans="1:11" ht="76.150000000000006" customHeight="1" x14ac:dyDescent="0.2">
      <c r="A83" s="125" t="s">
        <v>171</v>
      </c>
      <c r="B83" s="13" t="s">
        <v>172</v>
      </c>
      <c r="C83" s="11"/>
      <c r="D83" s="24" t="s">
        <v>82</v>
      </c>
      <c r="E83" s="11" t="s">
        <v>91</v>
      </c>
      <c r="F83" s="14">
        <v>3000</v>
      </c>
      <c r="G83" s="11">
        <v>0</v>
      </c>
      <c r="H83" s="11">
        <v>500</v>
      </c>
      <c r="I83" s="14">
        <v>1500</v>
      </c>
      <c r="J83" s="11">
        <v>500</v>
      </c>
      <c r="K83" s="11">
        <v>500</v>
      </c>
    </row>
    <row r="84" spans="1:11" ht="75.599999999999994" customHeight="1" x14ac:dyDescent="0.2">
      <c r="A84" s="125"/>
      <c r="B84" s="13" t="s">
        <v>173</v>
      </c>
      <c r="C84" s="11"/>
      <c r="D84" s="24" t="s">
        <v>82</v>
      </c>
      <c r="E84" s="11" t="s">
        <v>91</v>
      </c>
      <c r="F84" s="14">
        <v>2000</v>
      </c>
      <c r="G84" s="11">
        <v>0</v>
      </c>
      <c r="H84" s="11">
        <v>500</v>
      </c>
      <c r="I84" s="11">
        <v>500</v>
      </c>
      <c r="J84" s="11">
        <v>500</v>
      </c>
      <c r="K84" s="11">
        <v>500</v>
      </c>
    </row>
    <row r="85" spans="1:11" ht="84" customHeight="1" x14ac:dyDescent="0.2">
      <c r="A85" s="125"/>
      <c r="B85" s="13" t="s">
        <v>174</v>
      </c>
      <c r="C85" s="11" t="s">
        <v>175</v>
      </c>
      <c r="D85" s="24" t="s">
        <v>95</v>
      </c>
      <c r="E85" s="11" t="s">
        <v>91</v>
      </c>
      <c r="F85" s="11">
        <v>200</v>
      </c>
      <c r="G85" s="11">
        <v>0</v>
      </c>
      <c r="H85" s="11">
        <v>0</v>
      </c>
      <c r="I85" s="11">
        <v>200</v>
      </c>
      <c r="J85" s="11">
        <v>0</v>
      </c>
      <c r="K85" s="11">
        <v>0</v>
      </c>
    </row>
    <row r="86" spans="1:11" ht="40.9" customHeight="1" x14ac:dyDescent="0.2">
      <c r="A86" s="125" t="s">
        <v>176</v>
      </c>
      <c r="B86" s="13" t="s">
        <v>177</v>
      </c>
      <c r="C86" s="11" t="s">
        <v>178</v>
      </c>
      <c r="D86" s="24" t="s">
        <v>24</v>
      </c>
      <c r="E86" s="11" t="s">
        <v>91</v>
      </c>
      <c r="F86" s="11">
        <v>271.08999999999997</v>
      </c>
      <c r="G86" s="11">
        <v>0</v>
      </c>
      <c r="H86" s="11">
        <v>271.08999999999997</v>
      </c>
      <c r="I86" s="11">
        <v>0</v>
      </c>
      <c r="J86" s="11">
        <v>0</v>
      </c>
      <c r="K86" s="11">
        <v>0</v>
      </c>
    </row>
    <row r="87" spans="1:11" ht="25.15" customHeight="1" x14ac:dyDescent="0.2">
      <c r="A87" s="125"/>
      <c r="B87" s="13" t="s">
        <v>179</v>
      </c>
      <c r="C87" s="11" t="s">
        <v>180</v>
      </c>
      <c r="D87" s="24" t="s">
        <v>24</v>
      </c>
      <c r="E87" s="11" t="s">
        <v>91</v>
      </c>
      <c r="F87" s="11">
        <v>375.93</v>
      </c>
      <c r="G87" s="11">
        <v>0</v>
      </c>
      <c r="H87" s="11">
        <v>375.93</v>
      </c>
      <c r="I87" s="11">
        <v>0</v>
      </c>
      <c r="J87" s="11">
        <v>0</v>
      </c>
      <c r="K87" s="11">
        <v>0</v>
      </c>
    </row>
    <row r="88" spans="1:11" ht="64.150000000000006" customHeight="1" x14ac:dyDescent="0.2">
      <c r="A88" s="125"/>
      <c r="B88" s="13" t="s">
        <v>181</v>
      </c>
      <c r="C88" s="11" t="s">
        <v>127</v>
      </c>
      <c r="D88" s="24" t="s">
        <v>165</v>
      </c>
      <c r="E88" s="11" t="s">
        <v>91</v>
      </c>
      <c r="F88" s="14">
        <v>1000</v>
      </c>
      <c r="G88" s="11">
        <v>0</v>
      </c>
      <c r="H88" s="11">
        <v>750</v>
      </c>
      <c r="I88" s="11">
        <v>250</v>
      </c>
      <c r="J88" s="11">
        <v>0</v>
      </c>
      <c r="K88" s="11">
        <v>0</v>
      </c>
    </row>
    <row r="89" spans="1:11" ht="45.6" customHeight="1" x14ac:dyDescent="0.2">
      <c r="A89" s="16" t="s">
        <v>182</v>
      </c>
      <c r="B89" s="13" t="s">
        <v>183</v>
      </c>
      <c r="C89" s="11"/>
      <c r="D89" s="24" t="s">
        <v>82</v>
      </c>
      <c r="E89" s="11" t="s">
        <v>91</v>
      </c>
      <c r="F89" s="14">
        <v>3905</v>
      </c>
      <c r="G89" s="11">
        <v>250</v>
      </c>
      <c r="H89" s="11">
        <v>655</v>
      </c>
      <c r="I89" s="14">
        <v>1000</v>
      </c>
      <c r="J89" s="14">
        <v>1000</v>
      </c>
      <c r="K89" s="14">
        <v>1000</v>
      </c>
    </row>
    <row r="90" spans="1:11" ht="135" x14ac:dyDescent="0.2">
      <c r="A90" s="16" t="s">
        <v>184</v>
      </c>
      <c r="B90" s="13" t="s">
        <v>185</v>
      </c>
      <c r="C90" s="11"/>
      <c r="D90" s="24" t="s">
        <v>82</v>
      </c>
      <c r="E90" s="11" t="s">
        <v>91</v>
      </c>
      <c r="F90" s="11">
        <v>205</v>
      </c>
      <c r="G90" s="11">
        <v>0</v>
      </c>
      <c r="H90" s="11">
        <v>5</v>
      </c>
      <c r="I90" s="11">
        <v>0</v>
      </c>
      <c r="J90" s="11">
        <v>100</v>
      </c>
      <c r="K90" s="11">
        <v>100</v>
      </c>
    </row>
    <row r="91" spans="1:11" ht="86.45" customHeight="1" x14ac:dyDescent="0.2">
      <c r="A91" s="125" t="s">
        <v>186</v>
      </c>
      <c r="B91" s="13" t="s">
        <v>187</v>
      </c>
      <c r="C91" s="11"/>
      <c r="D91" s="24" t="s">
        <v>82</v>
      </c>
      <c r="E91" s="11" t="s">
        <v>91</v>
      </c>
      <c r="F91" s="11"/>
      <c r="G91" s="11"/>
      <c r="H91" s="11"/>
      <c r="I91" s="11"/>
      <c r="J91" s="11" t="s">
        <v>193</v>
      </c>
      <c r="K91" s="11"/>
    </row>
    <row r="92" spans="1:11" x14ac:dyDescent="0.2">
      <c r="A92" s="125"/>
      <c r="B92" s="13" t="s">
        <v>188</v>
      </c>
      <c r="C92" s="11"/>
      <c r="D92" s="24"/>
      <c r="E92" s="11"/>
      <c r="F92" s="14">
        <v>1200</v>
      </c>
      <c r="G92" s="11">
        <v>0</v>
      </c>
      <c r="H92" s="11">
        <v>300</v>
      </c>
      <c r="I92" s="11">
        <v>300</v>
      </c>
      <c r="J92" s="11">
        <v>300</v>
      </c>
      <c r="K92" s="11">
        <v>300</v>
      </c>
    </row>
    <row r="93" spans="1:11" x14ac:dyDescent="0.2">
      <c r="A93" s="125"/>
      <c r="B93" s="13" t="s">
        <v>189</v>
      </c>
      <c r="C93" s="11"/>
      <c r="D93" s="24"/>
      <c r="E93" s="11"/>
      <c r="F93" s="11"/>
      <c r="G93" s="11"/>
      <c r="H93" s="11"/>
      <c r="I93" s="11"/>
      <c r="J93" s="11"/>
      <c r="K93" s="11"/>
    </row>
    <row r="94" spans="1:11" x14ac:dyDescent="0.2">
      <c r="A94" s="125"/>
      <c r="B94" s="13" t="s">
        <v>190</v>
      </c>
      <c r="C94" s="11"/>
      <c r="D94" s="24"/>
      <c r="E94" s="11"/>
      <c r="F94" s="11">
        <v>400</v>
      </c>
      <c r="G94" s="11">
        <v>0</v>
      </c>
      <c r="H94" s="11">
        <v>100</v>
      </c>
      <c r="I94" s="11">
        <v>100</v>
      </c>
      <c r="J94" s="11">
        <v>100</v>
      </c>
      <c r="K94" s="11">
        <v>100</v>
      </c>
    </row>
    <row r="95" spans="1:11" x14ac:dyDescent="0.2">
      <c r="A95" s="125"/>
      <c r="B95" s="13" t="s">
        <v>191</v>
      </c>
      <c r="C95" s="11"/>
      <c r="D95" s="24"/>
      <c r="E95" s="11"/>
      <c r="F95" s="11">
        <v>400</v>
      </c>
      <c r="G95" s="11">
        <v>0</v>
      </c>
      <c r="H95" s="11">
        <v>100</v>
      </c>
      <c r="I95" s="11">
        <v>100</v>
      </c>
      <c r="J95" s="11">
        <v>100</v>
      </c>
      <c r="K95" s="11">
        <v>100</v>
      </c>
    </row>
    <row r="96" spans="1:11" x14ac:dyDescent="0.2">
      <c r="A96" s="125"/>
      <c r="B96" s="13" t="s">
        <v>192</v>
      </c>
      <c r="C96" s="11"/>
      <c r="D96" s="24"/>
      <c r="E96" s="11"/>
      <c r="F96" s="11">
        <v>400</v>
      </c>
      <c r="G96" s="11">
        <v>0</v>
      </c>
      <c r="H96" s="11">
        <v>100</v>
      </c>
      <c r="I96" s="11">
        <v>100</v>
      </c>
      <c r="J96" s="11">
        <v>100</v>
      </c>
      <c r="K96" s="11">
        <v>100</v>
      </c>
    </row>
    <row r="97" spans="1:22" ht="88.9" customHeight="1" x14ac:dyDescent="0.2">
      <c r="A97" s="125"/>
      <c r="B97" s="13" t="s">
        <v>194</v>
      </c>
      <c r="C97" s="11" t="s">
        <v>108</v>
      </c>
      <c r="D97" s="24" t="s">
        <v>165</v>
      </c>
      <c r="E97" s="11" t="s">
        <v>91</v>
      </c>
      <c r="F97" s="11" t="s">
        <v>195</v>
      </c>
      <c r="G97" s="11">
        <v>0</v>
      </c>
      <c r="H97" s="11" t="s">
        <v>196</v>
      </c>
      <c r="I97" s="11" t="s">
        <v>197</v>
      </c>
      <c r="J97" s="11">
        <v>0</v>
      </c>
      <c r="K97" s="11">
        <v>0</v>
      </c>
    </row>
    <row r="98" spans="1:22" ht="23.45" customHeight="1" x14ac:dyDescent="0.2">
      <c r="A98" s="125" t="s">
        <v>198</v>
      </c>
      <c r="B98" s="112" t="s">
        <v>390</v>
      </c>
      <c r="C98" s="112"/>
      <c r="D98" s="110" t="s">
        <v>82</v>
      </c>
      <c r="E98" s="112" t="s">
        <v>91</v>
      </c>
      <c r="F98" s="11">
        <v>750</v>
      </c>
      <c r="G98" s="11">
        <v>0</v>
      </c>
      <c r="H98" s="11">
        <v>150</v>
      </c>
      <c r="I98" s="11">
        <v>200</v>
      </c>
      <c r="J98" s="11">
        <v>200</v>
      </c>
      <c r="K98" s="11">
        <v>200</v>
      </c>
    </row>
    <row r="99" spans="1:22" x14ac:dyDescent="0.2">
      <c r="A99" s="125"/>
      <c r="B99" s="112"/>
      <c r="C99" s="112"/>
      <c r="D99" s="110"/>
      <c r="E99" s="112"/>
      <c r="F99" s="11">
        <v>400</v>
      </c>
      <c r="G99" s="11">
        <v>0</v>
      </c>
      <c r="H99" s="11">
        <v>100</v>
      </c>
      <c r="I99" s="11">
        <v>100</v>
      </c>
      <c r="J99" s="11">
        <v>100</v>
      </c>
      <c r="K99" s="11">
        <v>100</v>
      </c>
    </row>
    <row r="100" spans="1:22" ht="87" customHeight="1" x14ac:dyDescent="0.2">
      <c r="A100" s="125"/>
      <c r="B100" s="112"/>
      <c r="C100" s="112"/>
      <c r="D100" s="110"/>
      <c r="E100" s="112"/>
      <c r="F100" s="11">
        <v>350</v>
      </c>
      <c r="G100" s="11">
        <v>0</v>
      </c>
      <c r="H100" s="11">
        <v>50</v>
      </c>
      <c r="I100" s="11">
        <v>100</v>
      </c>
      <c r="J100" s="11">
        <v>100</v>
      </c>
      <c r="K100" s="11">
        <v>100</v>
      </c>
    </row>
    <row r="101" spans="1:22" ht="49.15" customHeight="1" x14ac:dyDescent="0.2">
      <c r="A101" s="125"/>
      <c r="B101" s="13" t="s">
        <v>200</v>
      </c>
      <c r="C101" s="11"/>
      <c r="D101" s="24" t="s">
        <v>82</v>
      </c>
      <c r="E101" s="11" t="s">
        <v>91</v>
      </c>
      <c r="F101" s="11">
        <v>750</v>
      </c>
      <c r="G101" s="11">
        <v>50</v>
      </c>
      <c r="H101" s="11">
        <v>50</v>
      </c>
      <c r="I101" s="11">
        <v>50</v>
      </c>
      <c r="J101" s="11">
        <v>300</v>
      </c>
      <c r="K101" s="11">
        <v>300</v>
      </c>
    </row>
    <row r="102" spans="1:22" ht="67.900000000000006" customHeight="1" x14ac:dyDescent="0.2">
      <c r="A102" s="125" t="s">
        <v>201</v>
      </c>
      <c r="B102" s="13" t="s">
        <v>202</v>
      </c>
      <c r="C102" s="11"/>
      <c r="D102" s="24" t="s">
        <v>82</v>
      </c>
      <c r="E102" s="11" t="s">
        <v>91</v>
      </c>
      <c r="F102" s="11">
        <v>1900</v>
      </c>
      <c r="G102" s="11">
        <v>50</v>
      </c>
      <c r="H102" s="11">
        <v>1250</v>
      </c>
      <c r="I102" s="11">
        <v>0</v>
      </c>
      <c r="J102" s="11">
        <v>300</v>
      </c>
      <c r="K102" s="11">
        <v>300</v>
      </c>
    </row>
    <row r="103" spans="1:22" ht="64.900000000000006" customHeight="1" x14ac:dyDescent="0.2">
      <c r="A103" s="125"/>
      <c r="B103" s="13" t="s">
        <v>203</v>
      </c>
      <c r="C103" s="11"/>
      <c r="D103" s="24" t="s">
        <v>82</v>
      </c>
      <c r="E103" s="11" t="s">
        <v>91</v>
      </c>
      <c r="F103" s="11">
        <v>150</v>
      </c>
      <c r="G103" s="11">
        <v>0</v>
      </c>
      <c r="H103" s="11">
        <v>150</v>
      </c>
      <c r="I103" s="11">
        <v>0</v>
      </c>
      <c r="J103" s="11">
        <v>0</v>
      </c>
      <c r="K103" s="11">
        <v>0</v>
      </c>
    </row>
    <row r="104" spans="1:22" ht="94.15" customHeight="1" x14ac:dyDescent="0.2">
      <c r="A104" s="125" t="s">
        <v>204</v>
      </c>
      <c r="B104" s="13" t="s">
        <v>205</v>
      </c>
      <c r="C104" s="11"/>
      <c r="D104" s="24" t="s">
        <v>82</v>
      </c>
      <c r="E104" s="11" t="s">
        <v>91</v>
      </c>
      <c r="F104" s="14">
        <v>1000</v>
      </c>
      <c r="G104" s="11">
        <v>0</v>
      </c>
      <c r="H104" s="11">
        <v>250</v>
      </c>
      <c r="I104" s="11">
        <v>250</v>
      </c>
      <c r="J104" s="11">
        <v>250</v>
      </c>
      <c r="K104" s="11">
        <v>250</v>
      </c>
    </row>
    <row r="105" spans="1:22" ht="80.45" customHeight="1" x14ac:dyDescent="0.2">
      <c r="A105" s="125"/>
      <c r="B105" s="13" t="s">
        <v>206</v>
      </c>
      <c r="C105" s="11"/>
      <c r="D105" s="24" t="s">
        <v>82</v>
      </c>
      <c r="E105" s="11" t="s">
        <v>91</v>
      </c>
      <c r="F105" s="14">
        <v>1000</v>
      </c>
      <c r="G105" s="11">
        <v>0</v>
      </c>
      <c r="H105" s="11">
        <v>250</v>
      </c>
      <c r="I105" s="11">
        <v>250</v>
      </c>
      <c r="J105" s="11">
        <v>250</v>
      </c>
      <c r="K105" s="11">
        <v>250</v>
      </c>
    </row>
    <row r="106" spans="1:22" ht="73.900000000000006" customHeight="1" x14ac:dyDescent="0.2">
      <c r="A106" s="125" t="s">
        <v>207</v>
      </c>
      <c r="B106" s="113"/>
      <c r="C106" s="101" t="s">
        <v>102</v>
      </c>
      <c r="D106" s="77" t="s">
        <v>421</v>
      </c>
      <c r="E106" s="101"/>
      <c r="F106" s="101">
        <v>0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</row>
    <row r="107" spans="1:22" ht="113.25" customHeight="1" x14ac:dyDescent="0.2">
      <c r="A107" s="125"/>
      <c r="B107" s="115"/>
      <c r="C107" s="102"/>
      <c r="D107" s="24" t="s">
        <v>429</v>
      </c>
      <c r="E107" s="102"/>
      <c r="F107" s="102"/>
      <c r="G107" s="102"/>
      <c r="H107" s="102"/>
      <c r="I107" s="102"/>
      <c r="J107" s="102"/>
      <c r="K107" s="102"/>
    </row>
    <row r="108" spans="1:22" ht="138" customHeight="1" x14ac:dyDescent="0.2">
      <c r="A108" s="16" t="s">
        <v>208</v>
      </c>
      <c r="B108" s="13"/>
      <c r="C108" s="11" t="s">
        <v>209</v>
      </c>
      <c r="D108" s="24" t="s">
        <v>428</v>
      </c>
      <c r="E108" s="11"/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</row>
    <row r="109" spans="1:22" s="97" customFormat="1" ht="65.25" customHeight="1" x14ac:dyDescent="0.2">
      <c r="A109" s="93" t="s">
        <v>210</v>
      </c>
      <c r="B109" s="94"/>
      <c r="C109" s="92"/>
      <c r="D109" s="95"/>
      <c r="E109" s="92"/>
      <c r="F109" s="92">
        <v>179510.48</v>
      </c>
      <c r="G109" s="92" t="str">
        <f>G111</f>
        <v>35 186,53</v>
      </c>
      <c r="H109" s="92">
        <f>H111+H112+H113</f>
        <v>24534.48</v>
      </c>
      <c r="I109" s="92">
        <v>40515.19</v>
      </c>
      <c r="J109" s="64">
        <v>54474.279000000002</v>
      </c>
      <c r="K109" s="92" t="s">
        <v>211</v>
      </c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</row>
    <row r="110" spans="1:22" x14ac:dyDescent="0.2">
      <c r="A110" s="16" t="s">
        <v>212</v>
      </c>
      <c r="B110" s="13"/>
      <c r="C110" s="11"/>
      <c r="D110" s="24"/>
      <c r="E110" s="11"/>
      <c r="F110" s="11"/>
      <c r="G110" s="11"/>
      <c r="H110" s="45"/>
      <c r="I110" s="11"/>
      <c r="J110" s="11"/>
      <c r="K110" s="11"/>
    </row>
    <row r="111" spans="1:22" ht="22.5" x14ac:dyDescent="0.2">
      <c r="A111" s="16" t="s">
        <v>213</v>
      </c>
      <c r="B111" s="13"/>
      <c r="C111" s="11"/>
      <c r="D111" s="24"/>
      <c r="E111" s="14"/>
      <c r="F111" s="74" t="s">
        <v>214</v>
      </c>
      <c r="G111" s="56" t="s">
        <v>215</v>
      </c>
      <c r="H111" s="56">
        <v>24534.48</v>
      </c>
      <c r="I111" s="56" t="s">
        <v>216</v>
      </c>
      <c r="J111" s="56" t="s">
        <v>217</v>
      </c>
      <c r="K111" s="56" t="s">
        <v>218</v>
      </c>
      <c r="L111" s="36"/>
      <c r="M111" s="15"/>
      <c r="N111" s="15"/>
      <c r="O111" s="15"/>
      <c r="P111" s="15"/>
      <c r="Q111" s="15"/>
    </row>
    <row r="112" spans="1:22" ht="22.5" x14ac:dyDescent="0.2">
      <c r="A112" s="16" t="s">
        <v>219</v>
      </c>
      <c r="B112" s="13"/>
      <c r="C112" s="11"/>
      <c r="D112" s="24"/>
      <c r="E112" s="11"/>
      <c r="F112" s="40">
        <f>J112+K112</f>
        <v>52078.481</v>
      </c>
      <c r="G112" s="56">
        <v>0</v>
      </c>
      <c r="H112" s="56">
        <v>0</v>
      </c>
      <c r="I112" s="56">
        <v>0</v>
      </c>
      <c r="J112" s="98">
        <v>36578.481</v>
      </c>
      <c r="K112" s="14">
        <v>15500</v>
      </c>
      <c r="L112" s="70"/>
      <c r="M112" s="15"/>
      <c r="N112" s="15"/>
      <c r="O112" s="15"/>
      <c r="P112" s="15"/>
      <c r="Q112" s="71"/>
    </row>
    <row r="113" spans="1:17" ht="22.5" x14ac:dyDescent="0.2">
      <c r="A113" s="16" t="s">
        <v>220</v>
      </c>
      <c r="B113" s="13"/>
      <c r="C113" s="11"/>
      <c r="D113" s="24"/>
      <c r="E113" s="11"/>
      <c r="F113" s="74">
        <f>I113+J113+K113</f>
        <v>17790</v>
      </c>
      <c r="G113" s="56">
        <v>0</v>
      </c>
      <c r="H113" s="56">
        <v>0</v>
      </c>
      <c r="I113" s="56">
        <v>8090</v>
      </c>
      <c r="J113" s="56">
        <v>9100</v>
      </c>
      <c r="K113" s="56">
        <v>600</v>
      </c>
      <c r="L113" s="36"/>
      <c r="M113" s="15"/>
      <c r="N113" s="15"/>
      <c r="O113" s="15"/>
      <c r="P113" s="15"/>
      <c r="Q113" s="15"/>
    </row>
    <row r="114" spans="1:17" ht="23.45" customHeight="1" x14ac:dyDescent="0.2">
      <c r="A114" s="126" t="s">
        <v>221</v>
      </c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</row>
    <row r="115" spans="1:17" ht="30.6" customHeight="1" x14ac:dyDescent="0.2">
      <c r="A115" s="112" t="s">
        <v>3</v>
      </c>
      <c r="B115" s="112" t="s">
        <v>222</v>
      </c>
      <c r="C115" s="112" t="s">
        <v>223</v>
      </c>
      <c r="D115" s="110" t="s">
        <v>5</v>
      </c>
      <c r="E115" s="112" t="s">
        <v>6</v>
      </c>
      <c r="F115" s="112" t="s">
        <v>7</v>
      </c>
      <c r="G115" s="112" t="s">
        <v>8</v>
      </c>
      <c r="H115" s="112"/>
      <c r="I115" s="112"/>
      <c r="J115" s="112"/>
      <c r="K115" s="112"/>
    </row>
    <row r="116" spans="1:17" x14ac:dyDescent="0.2">
      <c r="A116" s="112"/>
      <c r="B116" s="112"/>
      <c r="C116" s="112"/>
      <c r="D116" s="110"/>
      <c r="E116" s="112"/>
      <c r="F116" s="112"/>
      <c r="G116" s="11">
        <v>2010</v>
      </c>
      <c r="H116" s="11">
        <v>2011</v>
      </c>
      <c r="I116" s="11">
        <v>2012</v>
      </c>
      <c r="J116" s="11">
        <v>2013</v>
      </c>
      <c r="K116" s="11">
        <v>2014</v>
      </c>
    </row>
    <row r="117" spans="1:17" ht="45" x14ac:dyDescent="0.2">
      <c r="A117" s="110" t="s">
        <v>224</v>
      </c>
      <c r="B117" s="112" t="s">
        <v>225</v>
      </c>
      <c r="C117" s="11" t="s">
        <v>226</v>
      </c>
      <c r="D117" s="24" t="s">
        <v>227</v>
      </c>
      <c r="E117" s="11" t="s">
        <v>228</v>
      </c>
      <c r="F117" s="11">
        <v>219.3</v>
      </c>
      <c r="G117" s="11">
        <v>0</v>
      </c>
      <c r="H117" s="11">
        <v>0</v>
      </c>
      <c r="I117" s="11">
        <v>150</v>
      </c>
      <c r="J117" s="11">
        <v>69.3</v>
      </c>
      <c r="K117" s="11">
        <v>0</v>
      </c>
    </row>
    <row r="118" spans="1:17" ht="56.25" x14ac:dyDescent="0.2">
      <c r="A118" s="110"/>
      <c r="B118" s="112"/>
      <c r="C118" s="73" t="s">
        <v>256</v>
      </c>
      <c r="D118" s="72" t="s">
        <v>418</v>
      </c>
      <c r="E118" s="73" t="s">
        <v>228</v>
      </c>
      <c r="F118" s="73">
        <v>70</v>
      </c>
      <c r="G118" s="73">
        <v>0</v>
      </c>
      <c r="H118" s="73">
        <v>0</v>
      </c>
      <c r="I118" s="73">
        <v>0</v>
      </c>
      <c r="J118" s="73">
        <v>70</v>
      </c>
      <c r="K118" s="73">
        <v>0</v>
      </c>
    </row>
    <row r="119" spans="1:17" ht="48.6" customHeight="1" x14ac:dyDescent="0.2">
      <c r="A119" s="110"/>
      <c r="B119" s="112"/>
      <c r="C119" s="11" t="s">
        <v>391</v>
      </c>
      <c r="D119" s="24" t="s">
        <v>229</v>
      </c>
      <c r="E119" s="11" t="s">
        <v>228</v>
      </c>
      <c r="F119" s="11">
        <v>5590</v>
      </c>
      <c r="G119" s="11">
        <v>0</v>
      </c>
      <c r="H119" s="11">
        <v>0</v>
      </c>
      <c r="I119" s="11">
        <v>2970</v>
      </c>
      <c r="J119" s="11">
        <v>2620</v>
      </c>
      <c r="K119" s="11">
        <v>0</v>
      </c>
    </row>
    <row r="120" spans="1:17" ht="51" customHeight="1" x14ac:dyDescent="0.2">
      <c r="A120" s="110"/>
      <c r="B120" s="112"/>
      <c r="C120" s="11" t="s">
        <v>230</v>
      </c>
      <c r="D120" s="99" t="s">
        <v>232</v>
      </c>
      <c r="E120" s="11" t="s">
        <v>228</v>
      </c>
      <c r="F120" s="11">
        <v>405</v>
      </c>
      <c r="G120" s="11">
        <v>0</v>
      </c>
      <c r="H120" s="11">
        <v>0</v>
      </c>
      <c r="I120" s="11">
        <v>375</v>
      </c>
      <c r="J120" s="11">
        <v>30</v>
      </c>
      <c r="K120" s="11">
        <v>0</v>
      </c>
    </row>
    <row r="121" spans="1:17" ht="45" x14ac:dyDescent="0.2">
      <c r="A121" s="110"/>
      <c r="B121" s="112"/>
      <c r="C121" s="11" t="s">
        <v>231</v>
      </c>
      <c r="D121" s="100"/>
      <c r="E121" s="11" t="s">
        <v>233</v>
      </c>
      <c r="F121" s="11">
        <v>70</v>
      </c>
      <c r="G121" s="11">
        <v>0</v>
      </c>
      <c r="H121" s="11">
        <v>0</v>
      </c>
      <c r="I121" s="11">
        <v>0</v>
      </c>
      <c r="J121" s="11">
        <v>70</v>
      </c>
      <c r="K121" s="11">
        <v>0</v>
      </c>
    </row>
    <row r="122" spans="1:17" ht="45" x14ac:dyDescent="0.2">
      <c r="A122" s="110"/>
      <c r="B122" s="112"/>
      <c r="C122" s="11" t="s">
        <v>234</v>
      </c>
      <c r="D122" s="24" t="s">
        <v>235</v>
      </c>
      <c r="E122" s="11" t="s">
        <v>228</v>
      </c>
      <c r="F122" s="11">
        <v>338.86</v>
      </c>
      <c r="G122" s="11">
        <v>0</v>
      </c>
      <c r="H122" s="11">
        <v>0</v>
      </c>
      <c r="I122" s="11">
        <v>338.86</v>
      </c>
      <c r="J122" s="11">
        <v>0</v>
      </c>
      <c r="K122" s="11">
        <v>0</v>
      </c>
    </row>
    <row r="123" spans="1:17" ht="33.75" x14ac:dyDescent="0.2">
      <c r="A123" s="110"/>
      <c r="B123" s="112"/>
      <c r="C123" s="11" t="s">
        <v>236</v>
      </c>
      <c r="D123" s="24" t="s">
        <v>237</v>
      </c>
      <c r="E123" s="11" t="s">
        <v>238</v>
      </c>
      <c r="F123" s="11">
        <v>100</v>
      </c>
      <c r="G123" s="11">
        <v>0</v>
      </c>
      <c r="H123" s="11">
        <v>0</v>
      </c>
      <c r="I123" s="11">
        <v>100</v>
      </c>
      <c r="J123" s="11">
        <v>0</v>
      </c>
      <c r="K123" s="11">
        <v>0</v>
      </c>
    </row>
    <row r="124" spans="1:17" ht="33.75" x14ac:dyDescent="0.2">
      <c r="A124" s="110"/>
      <c r="B124" s="112"/>
      <c r="C124" s="11" t="s">
        <v>239</v>
      </c>
      <c r="D124" s="24" t="s">
        <v>240</v>
      </c>
      <c r="E124" s="11" t="s">
        <v>238</v>
      </c>
      <c r="F124" s="11">
        <v>250</v>
      </c>
      <c r="G124" s="11">
        <v>0</v>
      </c>
      <c r="H124" s="11">
        <v>0</v>
      </c>
      <c r="I124" s="11">
        <v>250</v>
      </c>
      <c r="J124" s="11">
        <v>0</v>
      </c>
      <c r="K124" s="11">
        <v>0</v>
      </c>
    </row>
    <row r="125" spans="1:17" x14ac:dyDescent="0.2">
      <c r="A125" s="19" t="s">
        <v>412</v>
      </c>
      <c r="B125" s="19"/>
      <c r="C125" s="10">
        <v>95</v>
      </c>
      <c r="D125" s="25"/>
      <c r="E125" s="10"/>
      <c r="F125" s="75">
        <f>SUM(F117:F124)</f>
        <v>7043.16</v>
      </c>
      <c r="G125" s="10">
        <f t="shared" ref="G125:K125" si="0">SUM(G117:G124)</f>
        <v>0</v>
      </c>
      <c r="H125" s="10">
        <f t="shared" si="0"/>
        <v>0</v>
      </c>
      <c r="I125" s="10">
        <f t="shared" si="0"/>
        <v>4183.8600000000006</v>
      </c>
      <c r="J125" s="10">
        <f t="shared" si="0"/>
        <v>2859.3</v>
      </c>
      <c r="K125" s="10">
        <f t="shared" si="0"/>
        <v>0</v>
      </c>
    </row>
    <row r="126" spans="1:17" x14ac:dyDescent="0.2">
      <c r="A126" s="50" t="s">
        <v>76</v>
      </c>
      <c r="B126" s="19"/>
      <c r="C126" s="51"/>
      <c r="D126" s="25"/>
      <c r="E126" s="51"/>
      <c r="F126" s="75">
        <v>6623.16</v>
      </c>
      <c r="G126" s="51">
        <v>0</v>
      </c>
      <c r="H126" s="51">
        <v>0</v>
      </c>
      <c r="I126" s="51">
        <v>3833.86</v>
      </c>
      <c r="J126" s="51">
        <v>2789.3</v>
      </c>
      <c r="K126" s="51">
        <v>0</v>
      </c>
    </row>
    <row r="127" spans="1:17" x14ac:dyDescent="0.2">
      <c r="A127" s="50" t="s">
        <v>413</v>
      </c>
      <c r="B127" s="19"/>
      <c r="C127" s="51"/>
      <c r="D127" s="25"/>
      <c r="E127" s="51"/>
      <c r="F127" s="75">
        <v>70</v>
      </c>
      <c r="G127" s="51">
        <v>0</v>
      </c>
      <c r="H127" s="51">
        <v>0</v>
      </c>
      <c r="I127" s="51">
        <v>0</v>
      </c>
      <c r="J127" s="51">
        <v>70</v>
      </c>
      <c r="K127" s="51">
        <v>0</v>
      </c>
    </row>
    <row r="128" spans="1:17" ht="22.5" x14ac:dyDescent="0.2">
      <c r="A128" s="50" t="s">
        <v>238</v>
      </c>
      <c r="B128" s="19"/>
      <c r="C128" s="51"/>
      <c r="D128" s="25"/>
      <c r="E128" s="51"/>
      <c r="F128" s="75">
        <v>350</v>
      </c>
      <c r="G128" s="51">
        <v>0</v>
      </c>
      <c r="H128" s="51">
        <v>0</v>
      </c>
      <c r="I128" s="51">
        <v>350</v>
      </c>
      <c r="J128" s="51">
        <v>0</v>
      </c>
      <c r="K128" s="51">
        <v>0</v>
      </c>
    </row>
    <row r="129" spans="1:12" ht="45" x14ac:dyDescent="0.2">
      <c r="A129" s="110" t="s">
        <v>241</v>
      </c>
      <c r="B129" s="111" t="s">
        <v>242</v>
      </c>
      <c r="C129" s="11" t="s">
        <v>243</v>
      </c>
      <c r="D129" s="24" t="s">
        <v>227</v>
      </c>
      <c r="E129" s="11" t="s">
        <v>228</v>
      </c>
      <c r="F129" s="11">
        <v>200</v>
      </c>
      <c r="G129" s="11">
        <v>200</v>
      </c>
      <c r="H129" s="11">
        <v>0</v>
      </c>
      <c r="I129" s="11">
        <v>0</v>
      </c>
      <c r="J129" s="11">
        <v>0</v>
      </c>
      <c r="K129" s="11">
        <v>0</v>
      </c>
      <c r="L129" s="15"/>
    </row>
    <row r="130" spans="1:12" x14ac:dyDescent="0.2">
      <c r="A130" s="110"/>
      <c r="B130" s="111"/>
      <c r="C130" s="11" t="s">
        <v>244</v>
      </c>
      <c r="D130" s="99" t="s">
        <v>229</v>
      </c>
      <c r="E130" s="101" t="s">
        <v>228</v>
      </c>
      <c r="F130" s="101">
        <v>11820</v>
      </c>
      <c r="G130" s="101">
        <v>0</v>
      </c>
      <c r="H130" s="101">
        <v>1300</v>
      </c>
      <c r="I130" s="101">
        <v>3250</v>
      </c>
      <c r="J130" s="101">
        <v>7270</v>
      </c>
      <c r="K130" s="101">
        <v>0</v>
      </c>
      <c r="L130" s="15"/>
    </row>
    <row r="131" spans="1:12" ht="22.5" x14ac:dyDescent="0.2">
      <c r="A131" s="110"/>
      <c r="B131" s="111"/>
      <c r="C131" s="11" t="s">
        <v>398</v>
      </c>
      <c r="D131" s="116"/>
      <c r="E131" s="122"/>
      <c r="F131" s="122"/>
      <c r="G131" s="122"/>
      <c r="H131" s="122"/>
      <c r="I131" s="122"/>
      <c r="J131" s="122"/>
      <c r="K131" s="122"/>
      <c r="L131" s="15"/>
    </row>
    <row r="132" spans="1:12" ht="23.45" customHeight="1" x14ac:dyDescent="0.2">
      <c r="A132" s="110"/>
      <c r="B132" s="111"/>
      <c r="C132" s="11" t="s">
        <v>245</v>
      </c>
      <c r="D132" s="109"/>
      <c r="E132" s="102"/>
      <c r="F132" s="102"/>
      <c r="G132" s="102"/>
      <c r="H132" s="102"/>
      <c r="I132" s="102"/>
      <c r="J132" s="102"/>
      <c r="K132" s="102"/>
      <c r="L132" s="15"/>
    </row>
    <row r="133" spans="1:12" ht="51" customHeight="1" x14ac:dyDescent="0.2">
      <c r="A133" s="110"/>
      <c r="B133" s="111"/>
      <c r="C133" s="101" t="s">
        <v>399</v>
      </c>
      <c r="D133" s="99" t="s">
        <v>232</v>
      </c>
      <c r="E133" s="11" t="s">
        <v>228</v>
      </c>
      <c r="F133" s="11">
        <v>736.00699999999995</v>
      </c>
      <c r="G133" s="11">
        <v>0</v>
      </c>
      <c r="H133" s="11">
        <v>340.2</v>
      </c>
      <c r="I133" s="11">
        <v>360</v>
      </c>
      <c r="J133" s="11">
        <v>35.807000000000002</v>
      </c>
      <c r="K133" s="11">
        <v>0</v>
      </c>
      <c r="L133" s="15"/>
    </row>
    <row r="134" spans="1:12" ht="45" x14ac:dyDescent="0.2">
      <c r="A134" s="110"/>
      <c r="B134" s="111"/>
      <c r="C134" s="102"/>
      <c r="D134" s="109"/>
      <c r="E134" s="11" t="s">
        <v>247</v>
      </c>
      <c r="F134" s="11">
        <v>90</v>
      </c>
      <c r="G134" s="11">
        <v>0</v>
      </c>
      <c r="H134" s="11">
        <v>0</v>
      </c>
      <c r="I134" s="11">
        <v>0</v>
      </c>
      <c r="J134" s="11">
        <v>90</v>
      </c>
      <c r="K134" s="11">
        <v>0</v>
      </c>
      <c r="L134" s="15"/>
    </row>
    <row r="135" spans="1:12" x14ac:dyDescent="0.2">
      <c r="A135" s="110"/>
      <c r="B135" s="111"/>
      <c r="C135" s="101" t="s">
        <v>414</v>
      </c>
      <c r="D135" s="99" t="s">
        <v>240</v>
      </c>
      <c r="E135" s="101" t="s">
        <v>238</v>
      </c>
      <c r="F135" s="101">
        <v>532</v>
      </c>
      <c r="G135" s="101">
        <v>0</v>
      </c>
      <c r="H135" s="101">
        <v>347</v>
      </c>
      <c r="I135" s="101">
        <v>185</v>
      </c>
      <c r="J135" s="101">
        <v>0</v>
      </c>
      <c r="K135" s="101">
        <v>0</v>
      </c>
      <c r="L135" s="15"/>
    </row>
    <row r="136" spans="1:12" x14ac:dyDescent="0.2">
      <c r="A136" s="110"/>
      <c r="B136" s="111"/>
      <c r="C136" s="102"/>
      <c r="D136" s="109"/>
      <c r="E136" s="102"/>
      <c r="F136" s="102"/>
      <c r="G136" s="102"/>
      <c r="H136" s="102"/>
      <c r="I136" s="102"/>
      <c r="J136" s="102"/>
      <c r="K136" s="102"/>
      <c r="L136" s="15"/>
    </row>
    <row r="137" spans="1:12" ht="33.75" x14ac:dyDescent="0.2">
      <c r="A137" s="110"/>
      <c r="B137" s="111"/>
      <c r="C137" s="11" t="s">
        <v>249</v>
      </c>
      <c r="D137" s="24" t="s">
        <v>250</v>
      </c>
      <c r="E137" s="11" t="s">
        <v>238</v>
      </c>
      <c r="F137" s="11">
        <v>95</v>
      </c>
      <c r="G137" s="11">
        <v>95</v>
      </c>
      <c r="H137" s="11">
        <v>0</v>
      </c>
      <c r="I137" s="11">
        <v>0</v>
      </c>
      <c r="J137" s="11">
        <v>0</v>
      </c>
      <c r="K137" s="11">
        <v>0</v>
      </c>
      <c r="L137" s="15"/>
    </row>
    <row r="138" spans="1:12" x14ac:dyDescent="0.2">
      <c r="A138" s="18" t="s">
        <v>199</v>
      </c>
      <c r="B138" s="19"/>
      <c r="C138" s="10">
        <v>84</v>
      </c>
      <c r="D138" s="25"/>
      <c r="E138" s="10"/>
      <c r="F138" s="75">
        <f>SUM(F129:F137)</f>
        <v>13473.007</v>
      </c>
      <c r="G138" s="10">
        <f t="shared" ref="G138:I138" si="1">SUM(G129:G137)</f>
        <v>295</v>
      </c>
      <c r="H138" s="10">
        <f t="shared" si="1"/>
        <v>1987.2</v>
      </c>
      <c r="I138" s="10">
        <f t="shared" si="1"/>
        <v>3795</v>
      </c>
      <c r="J138" s="10">
        <f t="shared" ref="J138" si="2">SUM(J129:J137)</f>
        <v>7395.8069999999998</v>
      </c>
      <c r="K138" s="10">
        <f t="shared" ref="K138" si="3">SUM(K129:K137)</f>
        <v>0</v>
      </c>
    </row>
    <row r="139" spans="1:12" x14ac:dyDescent="0.2">
      <c r="A139" s="50" t="s">
        <v>76</v>
      </c>
      <c r="B139" s="59"/>
      <c r="C139" s="51"/>
      <c r="D139" s="25"/>
      <c r="E139" s="51"/>
      <c r="F139" s="52">
        <f t="shared" ref="F139:K139" si="4">F129+F130+F133</f>
        <v>12756.007</v>
      </c>
      <c r="G139" s="52">
        <f t="shared" si="4"/>
        <v>200</v>
      </c>
      <c r="H139" s="52">
        <f t="shared" si="4"/>
        <v>1640.2</v>
      </c>
      <c r="I139" s="52">
        <f t="shared" si="4"/>
        <v>3610</v>
      </c>
      <c r="J139" s="52">
        <f t="shared" si="4"/>
        <v>7305.8069999999998</v>
      </c>
      <c r="K139" s="52">
        <f t="shared" si="4"/>
        <v>0</v>
      </c>
    </row>
    <row r="140" spans="1:12" x14ac:dyDescent="0.2">
      <c r="A140" s="50" t="s">
        <v>413</v>
      </c>
      <c r="B140" s="59"/>
      <c r="C140" s="51"/>
      <c r="D140" s="25"/>
      <c r="E140" s="51"/>
      <c r="F140" s="52">
        <f t="shared" ref="F140:K140" si="5">F134</f>
        <v>90</v>
      </c>
      <c r="G140" s="52">
        <f t="shared" si="5"/>
        <v>0</v>
      </c>
      <c r="H140" s="52">
        <f t="shared" si="5"/>
        <v>0</v>
      </c>
      <c r="I140" s="52">
        <f t="shared" si="5"/>
        <v>0</v>
      </c>
      <c r="J140" s="52">
        <f t="shared" si="5"/>
        <v>90</v>
      </c>
      <c r="K140" s="52">
        <f t="shared" si="5"/>
        <v>0</v>
      </c>
    </row>
    <row r="141" spans="1:12" ht="22.5" x14ac:dyDescent="0.2">
      <c r="A141" s="50" t="s">
        <v>238</v>
      </c>
      <c r="B141" s="59"/>
      <c r="C141" s="51"/>
      <c r="D141" s="25"/>
      <c r="E141" s="51"/>
      <c r="F141" s="52">
        <f t="shared" ref="F141:K141" si="6">F135+F137</f>
        <v>627</v>
      </c>
      <c r="G141" s="52">
        <f t="shared" si="6"/>
        <v>95</v>
      </c>
      <c r="H141" s="52">
        <f t="shared" si="6"/>
        <v>347</v>
      </c>
      <c r="I141" s="52">
        <f t="shared" si="6"/>
        <v>185</v>
      </c>
      <c r="J141" s="52">
        <f t="shared" si="6"/>
        <v>0</v>
      </c>
      <c r="K141" s="52">
        <f t="shared" si="6"/>
        <v>0</v>
      </c>
    </row>
    <row r="142" spans="1:12" ht="45" x14ac:dyDescent="0.2">
      <c r="A142" s="111" t="s">
        <v>251</v>
      </c>
      <c r="B142" s="101" t="s">
        <v>252</v>
      </c>
      <c r="C142" s="11" t="s">
        <v>246</v>
      </c>
      <c r="D142" s="24" t="s">
        <v>227</v>
      </c>
      <c r="E142" s="11" t="s">
        <v>228</v>
      </c>
      <c r="F142" s="11">
        <v>10</v>
      </c>
      <c r="G142" s="11">
        <v>0</v>
      </c>
      <c r="H142" s="11">
        <v>0</v>
      </c>
      <c r="I142" s="11">
        <v>10</v>
      </c>
      <c r="J142" s="11">
        <v>0</v>
      </c>
      <c r="K142" s="11">
        <v>0</v>
      </c>
    </row>
    <row r="143" spans="1:12" x14ac:dyDescent="0.2">
      <c r="A143" s="111"/>
      <c r="B143" s="122"/>
      <c r="C143" s="11" t="s">
        <v>253</v>
      </c>
      <c r="D143" s="99" t="s">
        <v>229</v>
      </c>
      <c r="E143" s="101" t="s">
        <v>228</v>
      </c>
      <c r="F143" s="101">
        <v>2667.6</v>
      </c>
      <c r="G143" s="101">
        <v>0</v>
      </c>
      <c r="H143" s="101">
        <v>279.60000000000002</v>
      </c>
      <c r="I143" s="101">
        <v>918</v>
      </c>
      <c r="J143" s="101">
        <v>1470</v>
      </c>
      <c r="K143" s="101">
        <v>0</v>
      </c>
      <c r="L143" s="15"/>
    </row>
    <row r="144" spans="1:12" x14ac:dyDescent="0.2">
      <c r="A144" s="111"/>
      <c r="B144" s="122"/>
      <c r="C144" s="11" t="s">
        <v>254</v>
      </c>
      <c r="D144" s="116"/>
      <c r="E144" s="122"/>
      <c r="F144" s="122"/>
      <c r="G144" s="122"/>
      <c r="H144" s="122"/>
      <c r="I144" s="122"/>
      <c r="J144" s="122"/>
      <c r="K144" s="122"/>
      <c r="L144" s="15"/>
    </row>
    <row r="145" spans="1:22" ht="28.9" customHeight="1" x14ac:dyDescent="0.2">
      <c r="A145" s="111"/>
      <c r="B145" s="122"/>
      <c r="C145" s="11" t="s">
        <v>255</v>
      </c>
      <c r="D145" s="109"/>
      <c r="E145" s="102"/>
      <c r="F145" s="102"/>
      <c r="G145" s="102"/>
      <c r="H145" s="102"/>
      <c r="I145" s="102"/>
      <c r="J145" s="102"/>
      <c r="K145" s="102"/>
      <c r="L145" s="15"/>
    </row>
    <row r="146" spans="1:22" ht="19.899999999999999" customHeight="1" x14ac:dyDescent="0.2">
      <c r="A146" s="111"/>
      <c r="B146" s="122"/>
      <c r="C146" s="11" t="s">
        <v>244</v>
      </c>
      <c r="D146" s="99" t="s">
        <v>232</v>
      </c>
      <c r="E146" s="101" t="s">
        <v>228</v>
      </c>
      <c r="F146" s="101">
        <v>165.65</v>
      </c>
      <c r="G146" s="101">
        <v>0</v>
      </c>
      <c r="H146" s="101">
        <v>78.7</v>
      </c>
      <c r="I146" s="101">
        <v>53</v>
      </c>
      <c r="J146" s="101">
        <v>33.950000000000003</v>
      </c>
      <c r="K146" s="101">
        <v>0</v>
      </c>
      <c r="L146" s="15"/>
    </row>
    <row r="147" spans="1:22" x14ac:dyDescent="0.2">
      <c r="A147" s="111"/>
      <c r="B147" s="123"/>
      <c r="C147" s="11" t="s">
        <v>234</v>
      </c>
      <c r="D147" s="116"/>
      <c r="E147" s="122"/>
      <c r="F147" s="122"/>
      <c r="G147" s="122"/>
      <c r="H147" s="122"/>
      <c r="I147" s="122"/>
      <c r="J147" s="122"/>
      <c r="K147" s="122"/>
      <c r="L147" s="15"/>
    </row>
    <row r="148" spans="1:22" ht="21" customHeight="1" x14ac:dyDescent="0.2">
      <c r="A148" s="111"/>
      <c r="B148" s="123"/>
      <c r="C148" s="11" t="s">
        <v>256</v>
      </c>
      <c r="D148" s="109"/>
      <c r="E148" s="102"/>
      <c r="F148" s="102"/>
      <c r="G148" s="102"/>
      <c r="H148" s="102"/>
      <c r="I148" s="102"/>
      <c r="J148" s="102"/>
      <c r="K148" s="102"/>
      <c r="L148" s="15"/>
    </row>
    <row r="149" spans="1:22" ht="53.45" customHeight="1" x14ac:dyDescent="0.2">
      <c r="A149" s="111"/>
      <c r="B149" s="124"/>
      <c r="C149" s="11" t="s">
        <v>257</v>
      </c>
      <c r="D149" s="24" t="s">
        <v>418</v>
      </c>
      <c r="E149" s="11" t="s">
        <v>228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5"/>
    </row>
    <row r="150" spans="1:22" x14ac:dyDescent="0.2">
      <c r="A150" s="18" t="s">
        <v>199</v>
      </c>
      <c r="B150" s="19"/>
      <c r="C150" s="10">
        <v>67</v>
      </c>
      <c r="D150" s="25"/>
      <c r="E150" s="10"/>
      <c r="F150" s="75">
        <f>SUM(F142:F149)</f>
        <v>2843.25</v>
      </c>
      <c r="G150" s="10">
        <f t="shared" ref="G150:K150" si="7">SUM(G142:G149)</f>
        <v>0</v>
      </c>
      <c r="H150" s="10">
        <f t="shared" si="7"/>
        <v>358.3</v>
      </c>
      <c r="I150" s="10">
        <f t="shared" si="7"/>
        <v>981</v>
      </c>
      <c r="J150" s="10">
        <f t="shared" si="7"/>
        <v>1503.95</v>
      </c>
      <c r="K150" s="10">
        <f t="shared" si="7"/>
        <v>0</v>
      </c>
    </row>
    <row r="151" spans="1:22" ht="51" customHeight="1" x14ac:dyDescent="0.2">
      <c r="A151" s="110" t="s">
        <v>258</v>
      </c>
      <c r="B151" s="110" t="s">
        <v>252</v>
      </c>
      <c r="C151" s="101" t="s">
        <v>259</v>
      </c>
      <c r="D151" s="99" t="s">
        <v>232</v>
      </c>
      <c r="E151" s="101" t="s">
        <v>228</v>
      </c>
      <c r="F151" s="101">
        <v>20</v>
      </c>
      <c r="G151" s="101">
        <v>0</v>
      </c>
      <c r="H151" s="101">
        <v>0</v>
      </c>
      <c r="I151" s="101">
        <v>20</v>
      </c>
      <c r="J151" s="101">
        <v>0</v>
      </c>
      <c r="K151" s="101">
        <v>0</v>
      </c>
    </row>
    <row r="152" spans="1:22" x14ac:dyDescent="0.2">
      <c r="A152" s="110"/>
      <c r="B152" s="110"/>
      <c r="C152" s="102"/>
      <c r="D152" s="109"/>
      <c r="E152" s="102"/>
      <c r="F152" s="102"/>
      <c r="G152" s="102"/>
      <c r="H152" s="102"/>
      <c r="I152" s="102"/>
      <c r="J152" s="102"/>
      <c r="K152" s="102"/>
    </row>
    <row r="153" spans="1:22" ht="33.75" x14ac:dyDescent="0.2">
      <c r="A153" s="110"/>
      <c r="B153" s="110"/>
      <c r="C153" s="11" t="s">
        <v>260</v>
      </c>
      <c r="D153" s="24" t="s">
        <v>237</v>
      </c>
      <c r="E153" s="11" t="s">
        <v>238</v>
      </c>
      <c r="F153" s="11">
        <v>3.5</v>
      </c>
      <c r="G153" s="11">
        <v>3.5</v>
      </c>
      <c r="H153" s="11">
        <v>0</v>
      </c>
      <c r="I153" s="11">
        <v>0</v>
      </c>
      <c r="J153" s="11">
        <v>0</v>
      </c>
      <c r="K153" s="11">
        <v>0</v>
      </c>
    </row>
    <row r="154" spans="1:22" s="20" customFormat="1" x14ac:dyDescent="0.2">
      <c r="A154" s="18" t="s">
        <v>199</v>
      </c>
      <c r="B154" s="19"/>
      <c r="C154" s="10">
        <v>6</v>
      </c>
      <c r="D154" s="25"/>
      <c r="E154" s="10"/>
      <c r="F154" s="75">
        <f t="shared" ref="F154:K154" si="8">F155+F156</f>
        <v>23.5</v>
      </c>
      <c r="G154" s="75">
        <f t="shared" si="8"/>
        <v>3.5</v>
      </c>
      <c r="H154" s="75">
        <f t="shared" si="8"/>
        <v>0</v>
      </c>
      <c r="I154" s="75">
        <f t="shared" si="8"/>
        <v>20</v>
      </c>
      <c r="J154" s="75">
        <f t="shared" si="8"/>
        <v>0</v>
      </c>
      <c r="K154" s="75">
        <f t="shared" si="8"/>
        <v>0</v>
      </c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s="20" customFormat="1" x14ac:dyDescent="0.2">
      <c r="A155" s="50" t="s">
        <v>76</v>
      </c>
      <c r="B155" s="59"/>
      <c r="C155" s="51"/>
      <c r="D155" s="25"/>
      <c r="E155" s="51"/>
      <c r="F155" s="52">
        <f t="shared" ref="F155:K155" si="9">F151</f>
        <v>20</v>
      </c>
      <c r="G155" s="52">
        <f t="shared" si="9"/>
        <v>0</v>
      </c>
      <c r="H155" s="52">
        <f t="shared" si="9"/>
        <v>0</v>
      </c>
      <c r="I155" s="52">
        <f t="shared" si="9"/>
        <v>20</v>
      </c>
      <c r="J155" s="52">
        <f t="shared" si="9"/>
        <v>0</v>
      </c>
      <c r="K155" s="52">
        <f t="shared" si="9"/>
        <v>0</v>
      </c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s="20" customFormat="1" ht="22.5" x14ac:dyDescent="0.2">
      <c r="A156" s="50" t="s">
        <v>238</v>
      </c>
      <c r="B156" s="59"/>
      <c r="C156" s="51"/>
      <c r="D156" s="25"/>
      <c r="E156" s="51"/>
      <c r="F156" s="52">
        <f t="shared" ref="F156:K156" si="10">F153</f>
        <v>3.5</v>
      </c>
      <c r="G156" s="52">
        <f t="shared" si="10"/>
        <v>3.5</v>
      </c>
      <c r="H156" s="52">
        <f t="shared" si="10"/>
        <v>0</v>
      </c>
      <c r="I156" s="52">
        <f t="shared" si="10"/>
        <v>0</v>
      </c>
      <c r="J156" s="52">
        <f t="shared" si="10"/>
        <v>0</v>
      </c>
      <c r="K156" s="52">
        <f t="shared" si="10"/>
        <v>0</v>
      </c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ht="45" x14ac:dyDescent="0.2">
      <c r="A157" s="111" t="s">
        <v>261</v>
      </c>
      <c r="B157" s="101" t="s">
        <v>252</v>
      </c>
      <c r="C157" s="11" t="s">
        <v>262</v>
      </c>
      <c r="D157" s="24" t="s">
        <v>227</v>
      </c>
      <c r="E157" s="11" t="s">
        <v>228</v>
      </c>
      <c r="F157" s="11">
        <v>600</v>
      </c>
      <c r="G157" s="11">
        <v>0</v>
      </c>
      <c r="H157" s="11">
        <v>0</v>
      </c>
      <c r="I157" s="11">
        <v>200</v>
      </c>
      <c r="J157" s="11">
        <v>400</v>
      </c>
      <c r="K157" s="11">
        <v>0</v>
      </c>
      <c r="L157" s="15"/>
    </row>
    <row r="158" spans="1:22" ht="45" x14ac:dyDescent="0.2">
      <c r="A158" s="111"/>
      <c r="B158" s="122"/>
      <c r="C158" s="11" t="s">
        <v>263</v>
      </c>
      <c r="D158" s="24" t="s">
        <v>235</v>
      </c>
      <c r="E158" s="11" t="s">
        <v>228</v>
      </c>
      <c r="F158" s="11">
        <v>140.73699999999999</v>
      </c>
      <c r="G158" s="11">
        <v>0</v>
      </c>
      <c r="H158" s="11">
        <v>140.73699999999999</v>
      </c>
      <c r="I158" s="11">
        <v>0</v>
      </c>
      <c r="J158" s="11">
        <v>0</v>
      </c>
      <c r="K158" s="11">
        <v>0</v>
      </c>
      <c r="L158" s="15"/>
    </row>
    <row r="159" spans="1:22" ht="51" customHeight="1" x14ac:dyDescent="0.2">
      <c r="A159" s="111"/>
      <c r="B159" s="122"/>
      <c r="C159" s="101" t="s">
        <v>395</v>
      </c>
      <c r="D159" s="99" t="s">
        <v>232</v>
      </c>
      <c r="E159" s="11" t="s">
        <v>228</v>
      </c>
      <c r="F159" s="11">
        <v>890</v>
      </c>
      <c r="G159" s="11">
        <v>0</v>
      </c>
      <c r="H159" s="11">
        <v>0</v>
      </c>
      <c r="I159" s="11">
        <v>890</v>
      </c>
      <c r="J159" s="11">
        <v>0</v>
      </c>
      <c r="K159" s="11">
        <v>0</v>
      </c>
      <c r="L159" s="15"/>
    </row>
    <row r="160" spans="1:22" ht="51" customHeight="1" x14ac:dyDescent="0.2">
      <c r="A160" s="111"/>
      <c r="B160" s="122"/>
      <c r="C160" s="102"/>
      <c r="D160" s="109"/>
      <c r="E160" s="46" t="s">
        <v>396</v>
      </c>
      <c r="F160" s="46">
        <v>418</v>
      </c>
      <c r="G160" s="46">
        <v>0</v>
      </c>
      <c r="H160" s="46">
        <v>0</v>
      </c>
      <c r="I160" s="46">
        <v>0</v>
      </c>
      <c r="J160" s="46">
        <v>338</v>
      </c>
      <c r="K160" s="46">
        <v>80</v>
      </c>
      <c r="L160" s="15"/>
    </row>
    <row r="161" spans="1:22" ht="72.75" customHeight="1" x14ac:dyDescent="0.2">
      <c r="A161" s="111"/>
      <c r="B161" s="122"/>
      <c r="C161" s="11" t="s">
        <v>234</v>
      </c>
      <c r="D161" s="24" t="s">
        <v>264</v>
      </c>
      <c r="E161" s="11" t="s">
        <v>228</v>
      </c>
      <c r="F161" s="11">
        <v>250</v>
      </c>
      <c r="G161" s="11">
        <v>0</v>
      </c>
      <c r="H161" s="11">
        <v>0</v>
      </c>
      <c r="I161" s="11">
        <v>250</v>
      </c>
      <c r="J161" s="11">
        <v>0</v>
      </c>
      <c r="K161" s="11">
        <v>0</v>
      </c>
      <c r="L161" s="15"/>
    </row>
    <row r="162" spans="1:22" x14ac:dyDescent="0.2">
      <c r="A162" s="111"/>
      <c r="B162" s="122"/>
      <c r="C162" s="11" t="s">
        <v>263</v>
      </c>
      <c r="D162" s="99" t="s">
        <v>240</v>
      </c>
      <c r="E162" s="101" t="s">
        <v>238</v>
      </c>
      <c r="F162" s="101">
        <v>660</v>
      </c>
      <c r="G162" s="101">
        <v>0</v>
      </c>
      <c r="H162" s="101">
        <v>250</v>
      </c>
      <c r="I162" s="101">
        <v>210</v>
      </c>
      <c r="J162" s="101">
        <v>100</v>
      </c>
      <c r="K162" s="101">
        <v>100</v>
      </c>
      <c r="L162" s="15"/>
    </row>
    <row r="163" spans="1:22" x14ac:dyDescent="0.2">
      <c r="A163" s="111"/>
      <c r="B163" s="122"/>
      <c r="C163" s="11" t="s">
        <v>265</v>
      </c>
      <c r="D163" s="116"/>
      <c r="E163" s="122"/>
      <c r="F163" s="122"/>
      <c r="G163" s="122"/>
      <c r="H163" s="122"/>
      <c r="I163" s="122"/>
      <c r="J163" s="122"/>
      <c r="K163" s="122"/>
      <c r="L163" s="15"/>
    </row>
    <row r="164" spans="1:22" x14ac:dyDescent="0.2">
      <c r="A164" s="111"/>
      <c r="B164" s="122"/>
      <c r="C164" s="11" t="s">
        <v>266</v>
      </c>
      <c r="D164" s="116"/>
      <c r="E164" s="122"/>
      <c r="F164" s="122"/>
      <c r="G164" s="122"/>
      <c r="H164" s="122"/>
      <c r="I164" s="122"/>
      <c r="J164" s="122"/>
      <c r="K164" s="122"/>
      <c r="L164" s="15"/>
    </row>
    <row r="165" spans="1:22" x14ac:dyDescent="0.2">
      <c r="A165" s="111"/>
      <c r="B165" s="122"/>
      <c r="C165" s="11" t="s">
        <v>267</v>
      </c>
      <c r="D165" s="109"/>
      <c r="E165" s="102"/>
      <c r="F165" s="102"/>
      <c r="G165" s="102"/>
      <c r="H165" s="102"/>
      <c r="I165" s="102"/>
      <c r="J165" s="102"/>
      <c r="K165" s="102"/>
      <c r="L165" s="15"/>
    </row>
    <row r="166" spans="1:22" ht="33.75" x14ac:dyDescent="0.2">
      <c r="A166" s="111"/>
      <c r="B166" s="122"/>
      <c r="C166" s="11" t="s">
        <v>249</v>
      </c>
      <c r="D166" s="24" t="s">
        <v>268</v>
      </c>
      <c r="E166" s="11" t="s">
        <v>238</v>
      </c>
      <c r="F166" s="11">
        <v>70</v>
      </c>
      <c r="G166" s="11">
        <v>70</v>
      </c>
      <c r="H166" s="11">
        <v>0</v>
      </c>
      <c r="I166" s="11">
        <v>0</v>
      </c>
      <c r="J166" s="11">
        <v>0</v>
      </c>
      <c r="K166" s="11">
        <v>0</v>
      </c>
      <c r="L166" s="15"/>
    </row>
    <row r="167" spans="1:22" ht="33.75" x14ac:dyDescent="0.2">
      <c r="A167" s="111"/>
      <c r="B167" s="123"/>
      <c r="C167" s="11" t="s">
        <v>248</v>
      </c>
      <c r="D167" s="48" t="s">
        <v>250</v>
      </c>
      <c r="E167" s="11" t="s">
        <v>238</v>
      </c>
      <c r="F167" s="11">
        <v>48.3</v>
      </c>
      <c r="G167" s="11">
        <v>0</v>
      </c>
      <c r="H167" s="11">
        <v>48.3</v>
      </c>
      <c r="I167" s="11">
        <v>0</v>
      </c>
      <c r="J167" s="11">
        <v>0</v>
      </c>
      <c r="K167" s="11">
        <v>0</v>
      </c>
      <c r="L167" s="15"/>
    </row>
    <row r="168" spans="1:22" x14ac:dyDescent="0.2">
      <c r="A168" s="111"/>
      <c r="B168" s="123"/>
      <c r="C168" s="101" t="s">
        <v>397</v>
      </c>
      <c r="D168" s="99" t="s">
        <v>237</v>
      </c>
      <c r="E168" s="101" t="s">
        <v>238</v>
      </c>
      <c r="F168" s="101">
        <v>90</v>
      </c>
      <c r="G168" s="101">
        <v>30</v>
      </c>
      <c r="H168" s="101">
        <v>60</v>
      </c>
      <c r="I168" s="101">
        <v>0</v>
      </c>
      <c r="J168" s="101">
        <v>0</v>
      </c>
      <c r="K168" s="101">
        <v>0</v>
      </c>
      <c r="L168" s="15"/>
    </row>
    <row r="169" spans="1:22" x14ac:dyDescent="0.2">
      <c r="A169" s="111"/>
      <c r="B169" s="123"/>
      <c r="C169" s="102"/>
      <c r="D169" s="109"/>
      <c r="E169" s="102"/>
      <c r="F169" s="102"/>
      <c r="G169" s="102"/>
      <c r="H169" s="102"/>
      <c r="I169" s="102"/>
      <c r="J169" s="102"/>
      <c r="K169" s="102"/>
      <c r="L169" s="15"/>
    </row>
    <row r="170" spans="1:22" ht="33.75" x14ac:dyDescent="0.2">
      <c r="A170" s="111"/>
      <c r="B170" s="124"/>
      <c r="C170" s="11" t="s">
        <v>269</v>
      </c>
      <c r="D170" s="24" t="s">
        <v>270</v>
      </c>
      <c r="E170" s="11" t="s">
        <v>238</v>
      </c>
      <c r="F170" s="11">
        <v>99</v>
      </c>
      <c r="G170" s="11">
        <v>99</v>
      </c>
      <c r="H170" s="11">
        <v>0</v>
      </c>
      <c r="I170" s="11">
        <v>0</v>
      </c>
      <c r="J170" s="11">
        <v>0</v>
      </c>
      <c r="K170" s="11">
        <v>0</v>
      </c>
      <c r="L170" s="15"/>
    </row>
    <row r="171" spans="1:22" s="20" customFormat="1" x14ac:dyDescent="0.2">
      <c r="A171" s="18" t="s">
        <v>199</v>
      </c>
      <c r="B171" s="19"/>
      <c r="C171" s="10">
        <v>109</v>
      </c>
      <c r="D171" s="25"/>
      <c r="E171" s="10"/>
      <c r="F171" s="75">
        <f t="shared" ref="F171:K171" si="11">F172+F173+F174</f>
        <v>3266.0370000000003</v>
      </c>
      <c r="G171" s="75">
        <f t="shared" si="11"/>
        <v>199</v>
      </c>
      <c r="H171" s="75">
        <f t="shared" si="11"/>
        <v>499.03700000000003</v>
      </c>
      <c r="I171" s="75">
        <f t="shared" si="11"/>
        <v>1550</v>
      </c>
      <c r="J171" s="75">
        <f t="shared" si="11"/>
        <v>838</v>
      </c>
      <c r="K171" s="75">
        <f t="shared" si="11"/>
        <v>180</v>
      </c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s="20" customFormat="1" x14ac:dyDescent="0.2">
      <c r="A172" s="50" t="s">
        <v>76</v>
      </c>
      <c r="B172" s="19"/>
      <c r="C172" s="51"/>
      <c r="D172" s="25"/>
      <c r="E172" s="51"/>
      <c r="F172" s="52">
        <f t="shared" ref="F172:K172" si="12">F157+F158+F159+F161</f>
        <v>1880.7370000000001</v>
      </c>
      <c r="G172" s="52">
        <f t="shared" si="12"/>
        <v>0</v>
      </c>
      <c r="H172" s="52">
        <f t="shared" si="12"/>
        <v>140.73699999999999</v>
      </c>
      <c r="I172" s="52">
        <f t="shared" si="12"/>
        <v>1340</v>
      </c>
      <c r="J172" s="52">
        <f t="shared" si="12"/>
        <v>400</v>
      </c>
      <c r="K172" s="52">
        <f t="shared" si="12"/>
        <v>0</v>
      </c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s="20" customFormat="1" x14ac:dyDescent="0.2">
      <c r="A173" s="50" t="s">
        <v>413</v>
      </c>
      <c r="B173" s="19"/>
      <c r="C173" s="51"/>
      <c r="D173" s="25"/>
      <c r="E173" s="51"/>
      <c r="F173" s="52">
        <f t="shared" ref="F173:K173" si="13">F160</f>
        <v>418</v>
      </c>
      <c r="G173" s="52">
        <f t="shared" si="13"/>
        <v>0</v>
      </c>
      <c r="H173" s="52">
        <f t="shared" si="13"/>
        <v>0</v>
      </c>
      <c r="I173" s="52">
        <f t="shared" si="13"/>
        <v>0</v>
      </c>
      <c r="J173" s="52">
        <f t="shared" si="13"/>
        <v>338</v>
      </c>
      <c r="K173" s="52">
        <f t="shared" si="13"/>
        <v>80</v>
      </c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s="20" customFormat="1" ht="22.5" x14ac:dyDescent="0.2">
      <c r="A174" s="50" t="s">
        <v>238</v>
      </c>
      <c r="B174" s="19"/>
      <c r="C174" s="51"/>
      <c r="D174" s="25"/>
      <c r="E174" s="51"/>
      <c r="F174" s="52">
        <f t="shared" ref="F174:K174" si="14">F162+F166+F167+F168+F170</f>
        <v>967.3</v>
      </c>
      <c r="G174" s="52">
        <f t="shared" si="14"/>
        <v>199</v>
      </c>
      <c r="H174" s="52">
        <f t="shared" si="14"/>
        <v>358.3</v>
      </c>
      <c r="I174" s="52">
        <f t="shared" si="14"/>
        <v>210</v>
      </c>
      <c r="J174" s="52">
        <f t="shared" si="14"/>
        <v>100</v>
      </c>
      <c r="K174" s="52">
        <f t="shared" si="14"/>
        <v>100</v>
      </c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ht="28.15" customHeight="1" x14ac:dyDescent="0.2">
      <c r="A175" s="110" t="s">
        <v>271</v>
      </c>
      <c r="B175" s="110" t="s">
        <v>252</v>
      </c>
      <c r="C175" s="11" t="s">
        <v>272</v>
      </c>
      <c r="D175" s="110" t="s">
        <v>227</v>
      </c>
      <c r="E175" s="112" t="s">
        <v>228</v>
      </c>
      <c r="F175" s="112">
        <v>341.72</v>
      </c>
      <c r="G175" s="112">
        <v>0</v>
      </c>
      <c r="H175" s="112">
        <v>200</v>
      </c>
      <c r="I175" s="112">
        <v>81.72</v>
      </c>
      <c r="J175" s="112">
        <v>30</v>
      </c>
      <c r="K175" s="112">
        <v>30</v>
      </c>
      <c r="L175" s="15"/>
    </row>
    <row r="176" spans="1:22" ht="22.5" x14ac:dyDescent="0.2">
      <c r="A176" s="110"/>
      <c r="B176" s="110"/>
      <c r="C176" s="11" t="s">
        <v>273</v>
      </c>
      <c r="D176" s="110"/>
      <c r="E176" s="112"/>
      <c r="F176" s="112"/>
      <c r="G176" s="112"/>
      <c r="H176" s="112"/>
      <c r="I176" s="112"/>
      <c r="J176" s="112"/>
      <c r="K176" s="112"/>
    </row>
    <row r="177" spans="1:12" ht="22.5" x14ac:dyDescent="0.2">
      <c r="A177" s="110"/>
      <c r="B177" s="110"/>
      <c r="C177" s="11" t="s">
        <v>274</v>
      </c>
      <c r="D177" s="110"/>
      <c r="E177" s="112"/>
      <c r="F177" s="112"/>
      <c r="G177" s="112"/>
      <c r="H177" s="112"/>
      <c r="I177" s="112"/>
      <c r="J177" s="112"/>
      <c r="K177" s="112"/>
    </row>
    <row r="178" spans="1:12" ht="22.5" x14ac:dyDescent="0.2">
      <c r="A178" s="110"/>
      <c r="B178" s="110"/>
      <c r="C178" s="11" t="s">
        <v>275</v>
      </c>
      <c r="D178" s="110"/>
      <c r="E178" s="112"/>
      <c r="F178" s="112"/>
      <c r="G178" s="112"/>
      <c r="H178" s="112"/>
      <c r="I178" s="112"/>
      <c r="J178" s="112"/>
      <c r="K178" s="112"/>
    </row>
    <row r="179" spans="1:12" ht="14.45" customHeight="1" x14ac:dyDescent="0.2">
      <c r="A179" s="110"/>
      <c r="B179" s="110" t="s">
        <v>225</v>
      </c>
      <c r="C179" s="11" t="s">
        <v>276</v>
      </c>
      <c r="D179" s="110" t="s">
        <v>229</v>
      </c>
      <c r="E179" s="112" t="s">
        <v>228</v>
      </c>
      <c r="F179" s="112">
        <v>6583.4</v>
      </c>
      <c r="G179" s="112">
        <v>0</v>
      </c>
      <c r="H179" s="112">
        <v>241.4</v>
      </c>
      <c r="I179" s="112">
        <v>4262</v>
      </c>
      <c r="J179" s="112">
        <v>300</v>
      </c>
      <c r="K179" s="112">
        <v>1780</v>
      </c>
      <c r="L179" s="15"/>
    </row>
    <row r="180" spans="1:12" x14ac:dyDescent="0.2">
      <c r="A180" s="110"/>
      <c r="B180" s="110"/>
      <c r="C180" s="11" t="s">
        <v>277</v>
      </c>
      <c r="D180" s="110"/>
      <c r="E180" s="112"/>
      <c r="F180" s="112"/>
      <c r="G180" s="112"/>
      <c r="H180" s="112"/>
      <c r="I180" s="112"/>
      <c r="J180" s="112"/>
      <c r="K180" s="112"/>
    </row>
    <row r="181" spans="1:12" x14ac:dyDescent="0.2">
      <c r="A181" s="110"/>
      <c r="B181" s="110"/>
      <c r="C181" s="11" t="s">
        <v>278</v>
      </c>
      <c r="D181" s="110"/>
      <c r="E181" s="112"/>
      <c r="F181" s="112"/>
      <c r="G181" s="112"/>
      <c r="H181" s="112"/>
      <c r="I181" s="112"/>
      <c r="J181" s="112"/>
      <c r="K181" s="112"/>
    </row>
    <row r="182" spans="1:12" x14ac:dyDescent="0.2">
      <c r="A182" s="110"/>
      <c r="B182" s="110"/>
      <c r="C182" s="11" t="s">
        <v>279</v>
      </c>
      <c r="D182" s="110"/>
      <c r="E182" s="112"/>
      <c r="F182" s="112"/>
      <c r="G182" s="112"/>
      <c r="H182" s="112"/>
      <c r="I182" s="112"/>
      <c r="J182" s="112"/>
      <c r="K182" s="112"/>
    </row>
    <row r="183" spans="1:12" x14ac:dyDescent="0.2">
      <c r="A183" s="110"/>
      <c r="B183" s="110"/>
      <c r="C183" s="11" t="s">
        <v>280</v>
      </c>
      <c r="D183" s="110"/>
      <c r="E183" s="112"/>
      <c r="F183" s="112"/>
      <c r="G183" s="112"/>
      <c r="H183" s="112"/>
      <c r="I183" s="112"/>
      <c r="J183" s="112"/>
      <c r="K183" s="112"/>
    </row>
    <row r="184" spans="1:12" ht="26.45" customHeight="1" x14ac:dyDescent="0.2">
      <c r="A184" s="110"/>
      <c r="B184" s="110" t="s">
        <v>252</v>
      </c>
      <c r="C184" s="11" t="s">
        <v>281</v>
      </c>
      <c r="D184" s="110" t="s">
        <v>232</v>
      </c>
      <c r="E184" s="112" t="s">
        <v>228</v>
      </c>
      <c r="F184" s="112">
        <v>167</v>
      </c>
      <c r="G184" s="112">
        <v>0</v>
      </c>
      <c r="H184" s="112">
        <v>29</v>
      </c>
      <c r="I184" s="112">
        <v>64</v>
      </c>
      <c r="J184" s="112">
        <v>44</v>
      </c>
      <c r="K184" s="112">
        <v>30</v>
      </c>
      <c r="L184" s="15"/>
    </row>
    <row r="185" spans="1:12" ht="22.5" x14ac:dyDescent="0.2">
      <c r="A185" s="110"/>
      <c r="B185" s="110"/>
      <c r="C185" s="11" t="s">
        <v>282</v>
      </c>
      <c r="D185" s="110"/>
      <c r="E185" s="112"/>
      <c r="F185" s="112"/>
      <c r="G185" s="112"/>
      <c r="H185" s="112"/>
      <c r="I185" s="112"/>
      <c r="J185" s="112"/>
      <c r="K185" s="112"/>
    </row>
    <row r="186" spans="1:12" ht="25.15" customHeight="1" x14ac:dyDescent="0.2">
      <c r="A186" s="110"/>
      <c r="B186" s="110"/>
      <c r="C186" s="11" t="s">
        <v>283</v>
      </c>
      <c r="D186" s="110"/>
      <c r="E186" s="112" t="s">
        <v>247</v>
      </c>
      <c r="F186" s="112">
        <v>20</v>
      </c>
      <c r="G186" s="112">
        <v>0</v>
      </c>
      <c r="H186" s="112">
        <v>0</v>
      </c>
      <c r="I186" s="112">
        <v>0</v>
      </c>
      <c r="J186" s="112">
        <v>10</v>
      </c>
      <c r="K186" s="112">
        <v>10</v>
      </c>
    </row>
    <row r="187" spans="1:12" ht="22.5" x14ac:dyDescent="0.2">
      <c r="A187" s="110"/>
      <c r="B187" s="110"/>
      <c r="C187" s="11" t="s">
        <v>284</v>
      </c>
      <c r="D187" s="110"/>
      <c r="E187" s="112"/>
      <c r="F187" s="112"/>
      <c r="G187" s="112"/>
      <c r="H187" s="112"/>
      <c r="I187" s="112"/>
      <c r="J187" s="112"/>
      <c r="K187" s="112"/>
    </row>
    <row r="188" spans="1:12" ht="10.15" customHeight="1" x14ac:dyDescent="0.2">
      <c r="A188" s="110"/>
      <c r="B188" s="110"/>
      <c r="C188" s="11" t="s">
        <v>285</v>
      </c>
      <c r="D188" s="110"/>
      <c r="E188" s="112"/>
      <c r="F188" s="112"/>
      <c r="G188" s="112"/>
      <c r="H188" s="112"/>
      <c r="I188" s="112"/>
      <c r="J188" s="112"/>
      <c r="K188" s="112"/>
    </row>
    <row r="189" spans="1:12" ht="30.6" customHeight="1" x14ac:dyDescent="0.2">
      <c r="A189" s="110"/>
      <c r="B189" s="110"/>
      <c r="C189" s="11" t="s">
        <v>286</v>
      </c>
      <c r="D189" s="110" t="s">
        <v>288</v>
      </c>
      <c r="E189" s="112" t="s">
        <v>238</v>
      </c>
      <c r="F189" s="112">
        <v>3</v>
      </c>
      <c r="G189" s="112">
        <v>1.5</v>
      </c>
      <c r="H189" s="112">
        <v>1.5</v>
      </c>
      <c r="I189" s="112">
        <v>0</v>
      </c>
      <c r="J189" s="112">
        <v>0</v>
      </c>
      <c r="K189" s="112">
        <v>0</v>
      </c>
      <c r="L189" s="15"/>
    </row>
    <row r="190" spans="1:12" x14ac:dyDescent="0.2">
      <c r="A190" s="110"/>
      <c r="B190" s="110"/>
      <c r="C190" s="11" t="s">
        <v>287</v>
      </c>
      <c r="D190" s="110"/>
      <c r="E190" s="112"/>
      <c r="F190" s="112"/>
      <c r="G190" s="112"/>
      <c r="H190" s="112"/>
      <c r="I190" s="112"/>
      <c r="J190" s="112"/>
      <c r="K190" s="112"/>
      <c r="L190" s="15"/>
    </row>
    <row r="191" spans="1:12" ht="30.6" customHeight="1" x14ac:dyDescent="0.2">
      <c r="A191" s="110"/>
      <c r="B191" s="110"/>
      <c r="C191" s="11" t="s">
        <v>289</v>
      </c>
      <c r="D191" s="110" t="s">
        <v>250</v>
      </c>
      <c r="E191" s="112" t="s">
        <v>238</v>
      </c>
      <c r="F191" s="112">
        <v>6.6</v>
      </c>
      <c r="G191" s="112">
        <v>5</v>
      </c>
      <c r="H191" s="112">
        <v>1.6</v>
      </c>
      <c r="I191" s="112">
        <v>0</v>
      </c>
      <c r="J191" s="112">
        <v>0</v>
      </c>
      <c r="K191" s="112">
        <v>0</v>
      </c>
      <c r="L191" s="15"/>
    </row>
    <row r="192" spans="1:12" x14ac:dyDescent="0.2">
      <c r="A192" s="110"/>
      <c r="B192" s="110"/>
      <c r="C192" s="11" t="s">
        <v>290</v>
      </c>
      <c r="D192" s="110"/>
      <c r="E192" s="112"/>
      <c r="F192" s="112"/>
      <c r="G192" s="112"/>
      <c r="H192" s="112"/>
      <c r="I192" s="112"/>
      <c r="J192" s="112"/>
      <c r="K192" s="112"/>
      <c r="L192" s="15"/>
    </row>
    <row r="193" spans="1:22" ht="30.6" customHeight="1" x14ac:dyDescent="0.2">
      <c r="A193" s="110"/>
      <c r="B193" s="110"/>
      <c r="C193" s="11" t="s">
        <v>291</v>
      </c>
      <c r="D193" s="110" t="s">
        <v>237</v>
      </c>
      <c r="E193" s="112" t="s">
        <v>238</v>
      </c>
      <c r="F193" s="112">
        <v>3</v>
      </c>
      <c r="G193" s="112">
        <v>2</v>
      </c>
      <c r="H193" s="112">
        <v>1</v>
      </c>
      <c r="I193" s="112">
        <v>0</v>
      </c>
      <c r="J193" s="112">
        <v>0</v>
      </c>
      <c r="K193" s="112">
        <v>0</v>
      </c>
      <c r="L193" s="15"/>
    </row>
    <row r="194" spans="1:22" x14ac:dyDescent="0.2">
      <c r="A194" s="110"/>
      <c r="B194" s="110"/>
      <c r="C194" s="11" t="s">
        <v>263</v>
      </c>
      <c r="D194" s="110"/>
      <c r="E194" s="112"/>
      <c r="F194" s="112"/>
      <c r="G194" s="112"/>
      <c r="H194" s="112"/>
      <c r="I194" s="112"/>
      <c r="J194" s="112"/>
      <c r="K194" s="112"/>
      <c r="L194" s="15"/>
    </row>
    <row r="195" spans="1:22" ht="33.75" x14ac:dyDescent="0.2">
      <c r="A195" s="110"/>
      <c r="B195" s="110"/>
      <c r="C195" s="11" t="s">
        <v>292</v>
      </c>
      <c r="D195" s="110" t="s">
        <v>270</v>
      </c>
      <c r="E195" s="112" t="s">
        <v>238</v>
      </c>
      <c r="F195" s="112">
        <v>8.5</v>
      </c>
      <c r="G195" s="112">
        <v>1</v>
      </c>
      <c r="H195" s="112">
        <v>1.5</v>
      </c>
      <c r="I195" s="112">
        <v>2</v>
      </c>
      <c r="J195" s="112">
        <v>2</v>
      </c>
      <c r="K195" s="112">
        <v>2</v>
      </c>
      <c r="L195" s="15"/>
    </row>
    <row r="196" spans="1:22" x14ac:dyDescent="0.2">
      <c r="A196" s="110"/>
      <c r="B196" s="110"/>
      <c r="C196" s="11" t="s">
        <v>255</v>
      </c>
      <c r="D196" s="110"/>
      <c r="E196" s="112"/>
      <c r="F196" s="112"/>
      <c r="G196" s="112"/>
      <c r="H196" s="112"/>
      <c r="I196" s="112"/>
      <c r="J196" s="112"/>
      <c r="K196" s="112"/>
    </row>
    <row r="197" spans="1:22" x14ac:dyDescent="0.2">
      <c r="A197" s="110"/>
      <c r="B197" s="110"/>
      <c r="C197" s="11" t="s">
        <v>293</v>
      </c>
      <c r="D197" s="110"/>
      <c r="E197" s="112"/>
      <c r="F197" s="112"/>
      <c r="G197" s="112"/>
      <c r="H197" s="112"/>
      <c r="I197" s="112"/>
      <c r="J197" s="112"/>
      <c r="K197" s="112"/>
    </row>
    <row r="198" spans="1:22" s="20" customFormat="1" x14ac:dyDescent="0.2">
      <c r="A198" s="18" t="s">
        <v>199</v>
      </c>
      <c r="B198" s="19"/>
      <c r="C198" s="10"/>
      <c r="D198" s="25"/>
      <c r="E198" s="10"/>
      <c r="F198" s="75">
        <f t="shared" ref="F198:K198" si="15">F199+F200+F201</f>
        <v>7133.22</v>
      </c>
      <c r="G198" s="75">
        <f t="shared" si="15"/>
        <v>9.5</v>
      </c>
      <c r="H198" s="75">
        <f t="shared" si="15"/>
        <v>476</v>
      </c>
      <c r="I198" s="75">
        <f t="shared" si="15"/>
        <v>4409.72</v>
      </c>
      <c r="J198" s="75">
        <f t="shared" si="15"/>
        <v>386</v>
      </c>
      <c r="K198" s="75">
        <f t="shared" si="15"/>
        <v>1852</v>
      </c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s="20" customFormat="1" x14ac:dyDescent="0.2">
      <c r="A199" s="50" t="s">
        <v>76</v>
      </c>
      <c r="B199" s="19"/>
      <c r="C199" s="51"/>
      <c r="D199" s="25"/>
      <c r="E199" s="51"/>
      <c r="F199" s="52">
        <f t="shared" ref="F199:K199" si="16">F175+F179+F184</f>
        <v>7092.12</v>
      </c>
      <c r="G199" s="52">
        <f t="shared" si="16"/>
        <v>0</v>
      </c>
      <c r="H199" s="52">
        <f t="shared" si="16"/>
        <v>470.4</v>
      </c>
      <c r="I199" s="52">
        <f t="shared" si="16"/>
        <v>4407.72</v>
      </c>
      <c r="J199" s="52">
        <f t="shared" si="16"/>
        <v>374</v>
      </c>
      <c r="K199" s="52">
        <f t="shared" si="16"/>
        <v>1840</v>
      </c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s="20" customFormat="1" x14ac:dyDescent="0.2">
      <c r="A200" s="50" t="s">
        <v>413</v>
      </c>
      <c r="B200" s="19"/>
      <c r="C200" s="51"/>
      <c r="D200" s="25"/>
      <c r="E200" s="51"/>
      <c r="F200" s="52">
        <f t="shared" ref="F200:K200" si="17">F186</f>
        <v>20</v>
      </c>
      <c r="G200" s="52">
        <f t="shared" si="17"/>
        <v>0</v>
      </c>
      <c r="H200" s="52">
        <f t="shared" si="17"/>
        <v>0</v>
      </c>
      <c r="I200" s="52">
        <f t="shared" si="17"/>
        <v>0</v>
      </c>
      <c r="J200" s="52">
        <f t="shared" si="17"/>
        <v>10</v>
      </c>
      <c r="K200" s="52">
        <f t="shared" si="17"/>
        <v>10</v>
      </c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s="20" customFormat="1" ht="22.5" x14ac:dyDescent="0.2">
      <c r="A201" s="50" t="s">
        <v>238</v>
      </c>
      <c r="B201" s="19"/>
      <c r="C201" s="51"/>
      <c r="D201" s="25"/>
      <c r="E201" s="51"/>
      <c r="F201" s="52">
        <f t="shared" ref="F201:K201" si="18">F189+F191+F193+F195</f>
        <v>21.1</v>
      </c>
      <c r="G201" s="52">
        <f t="shared" si="18"/>
        <v>9.5</v>
      </c>
      <c r="H201" s="52">
        <f t="shared" si="18"/>
        <v>5.6</v>
      </c>
      <c r="I201" s="52">
        <f t="shared" si="18"/>
        <v>2</v>
      </c>
      <c r="J201" s="52">
        <f t="shared" si="18"/>
        <v>2</v>
      </c>
      <c r="K201" s="52">
        <f t="shared" si="18"/>
        <v>2</v>
      </c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ht="45" x14ac:dyDescent="0.2">
      <c r="A202" s="16" t="s">
        <v>294</v>
      </c>
      <c r="B202" s="13" t="s">
        <v>225</v>
      </c>
      <c r="C202" s="11" t="s">
        <v>236</v>
      </c>
      <c r="D202" s="24" t="s">
        <v>227</v>
      </c>
      <c r="E202" s="11" t="s">
        <v>228</v>
      </c>
      <c r="F202" s="74">
        <v>3048.3</v>
      </c>
      <c r="G202" s="11">
        <v>0</v>
      </c>
      <c r="H202" s="11">
        <v>0</v>
      </c>
      <c r="I202" s="11">
        <v>3048.3</v>
      </c>
      <c r="J202" s="11">
        <v>0</v>
      </c>
      <c r="K202" s="11">
        <v>0</v>
      </c>
    </row>
    <row r="203" spans="1:22" ht="33.75" x14ac:dyDescent="0.2">
      <c r="A203" s="110" t="s">
        <v>295</v>
      </c>
      <c r="B203" s="110" t="s">
        <v>252</v>
      </c>
      <c r="C203" s="11" t="s">
        <v>243</v>
      </c>
      <c r="D203" s="24" t="s">
        <v>250</v>
      </c>
      <c r="E203" s="11" t="s">
        <v>238</v>
      </c>
      <c r="F203" s="11">
        <v>10</v>
      </c>
      <c r="G203" s="11">
        <v>10</v>
      </c>
      <c r="H203" s="11">
        <v>0</v>
      </c>
      <c r="I203" s="11">
        <v>0</v>
      </c>
      <c r="J203" s="11">
        <v>0</v>
      </c>
      <c r="K203" s="11">
        <v>0</v>
      </c>
    </row>
    <row r="204" spans="1:22" ht="33.75" x14ac:dyDescent="0.2">
      <c r="A204" s="110"/>
      <c r="B204" s="110"/>
      <c r="C204" s="11" t="s">
        <v>260</v>
      </c>
      <c r="D204" s="24" t="s">
        <v>288</v>
      </c>
      <c r="E204" s="11" t="s">
        <v>238</v>
      </c>
      <c r="F204" s="11">
        <v>10</v>
      </c>
      <c r="G204" s="11">
        <v>10</v>
      </c>
      <c r="H204" s="11">
        <v>0</v>
      </c>
      <c r="I204" s="11">
        <v>0</v>
      </c>
      <c r="J204" s="11">
        <v>0</v>
      </c>
      <c r="K204" s="11">
        <v>0</v>
      </c>
    </row>
    <row r="205" spans="1:22" ht="51" customHeight="1" x14ac:dyDescent="0.2">
      <c r="A205" s="110"/>
      <c r="B205" s="110"/>
      <c r="C205" s="11" t="s">
        <v>296</v>
      </c>
      <c r="D205" s="24" t="s">
        <v>232</v>
      </c>
      <c r="E205" s="11" t="s">
        <v>228</v>
      </c>
      <c r="F205" s="11">
        <v>20</v>
      </c>
      <c r="G205" s="11">
        <v>0</v>
      </c>
      <c r="H205" s="11">
        <v>0</v>
      </c>
      <c r="I205" s="11">
        <v>20</v>
      </c>
      <c r="J205" s="11">
        <v>0</v>
      </c>
      <c r="K205" s="11">
        <v>0</v>
      </c>
    </row>
    <row r="206" spans="1:22" s="20" customFormat="1" x14ac:dyDescent="0.2">
      <c r="A206" s="18" t="s">
        <v>199</v>
      </c>
      <c r="B206" s="18"/>
      <c r="C206" s="19"/>
      <c r="D206" s="25"/>
      <c r="E206" s="19"/>
      <c r="F206" s="75">
        <f t="shared" ref="F206:K206" si="19">F207+F208</f>
        <v>40</v>
      </c>
      <c r="G206" s="75">
        <f t="shared" si="19"/>
        <v>20</v>
      </c>
      <c r="H206" s="75">
        <f t="shared" si="19"/>
        <v>0</v>
      </c>
      <c r="I206" s="75">
        <f t="shared" si="19"/>
        <v>20</v>
      </c>
      <c r="J206" s="75">
        <f t="shared" si="19"/>
        <v>0</v>
      </c>
      <c r="K206" s="75">
        <f t="shared" si="19"/>
        <v>0</v>
      </c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s="20" customFormat="1" x14ac:dyDescent="0.2">
      <c r="A207" s="50" t="s">
        <v>76</v>
      </c>
      <c r="B207" s="60"/>
      <c r="C207" s="59"/>
      <c r="D207" s="61"/>
      <c r="E207" s="19"/>
      <c r="F207" s="63">
        <f t="shared" ref="F207:K207" si="20">F205</f>
        <v>20</v>
      </c>
      <c r="G207" s="63">
        <f t="shared" si="20"/>
        <v>0</v>
      </c>
      <c r="H207" s="63">
        <f t="shared" si="20"/>
        <v>0</v>
      </c>
      <c r="I207" s="63">
        <f t="shared" si="20"/>
        <v>20</v>
      </c>
      <c r="J207" s="63">
        <f t="shared" si="20"/>
        <v>0</v>
      </c>
      <c r="K207" s="63">
        <f t="shared" si="20"/>
        <v>0</v>
      </c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s="20" customFormat="1" ht="22.5" x14ac:dyDescent="0.2">
      <c r="A208" s="50" t="s">
        <v>238</v>
      </c>
      <c r="B208" s="60"/>
      <c r="C208" s="59"/>
      <c r="D208" s="61"/>
      <c r="E208" s="19"/>
      <c r="F208" s="63">
        <f t="shared" ref="F208:K208" si="21">F203+F204</f>
        <v>20</v>
      </c>
      <c r="G208" s="63">
        <f t="shared" si="21"/>
        <v>20</v>
      </c>
      <c r="H208" s="63">
        <f t="shared" si="21"/>
        <v>0</v>
      </c>
      <c r="I208" s="63">
        <f t="shared" si="21"/>
        <v>0</v>
      </c>
      <c r="J208" s="63">
        <f t="shared" si="21"/>
        <v>0</v>
      </c>
      <c r="K208" s="63">
        <f t="shared" si="21"/>
        <v>0</v>
      </c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ht="39" customHeight="1" x14ac:dyDescent="0.2">
      <c r="A209" s="99" t="s">
        <v>297</v>
      </c>
      <c r="B209" s="113"/>
      <c r="C209" s="101" t="s">
        <v>400</v>
      </c>
      <c r="D209" s="118" t="s">
        <v>232</v>
      </c>
      <c r="E209" s="110" t="s">
        <v>228</v>
      </c>
      <c r="F209" s="101">
        <f>G209+H209+I209+J209+K209</f>
        <v>314.10000000000002</v>
      </c>
      <c r="G209" s="101">
        <v>0</v>
      </c>
      <c r="H209" s="101">
        <v>60.3</v>
      </c>
      <c r="I209" s="101">
        <v>124</v>
      </c>
      <c r="J209" s="101">
        <v>64</v>
      </c>
      <c r="K209" s="101">
        <v>65.8</v>
      </c>
      <c r="L209" s="15"/>
    </row>
    <row r="210" spans="1:22" ht="10.15" customHeight="1" x14ac:dyDescent="0.2">
      <c r="A210" s="103"/>
      <c r="B210" s="114"/>
      <c r="C210" s="122"/>
      <c r="D210" s="120"/>
      <c r="E210" s="110"/>
      <c r="F210" s="107"/>
      <c r="G210" s="107"/>
      <c r="H210" s="107"/>
      <c r="I210" s="107"/>
      <c r="J210" s="107"/>
      <c r="K210" s="107"/>
      <c r="L210" s="15"/>
    </row>
    <row r="211" spans="1:22" ht="10.15" customHeight="1" x14ac:dyDescent="0.2">
      <c r="A211" s="103"/>
      <c r="B211" s="114"/>
      <c r="C211" s="122"/>
      <c r="D211" s="120"/>
      <c r="E211" s="110"/>
      <c r="F211" s="122"/>
      <c r="G211" s="122"/>
      <c r="H211" s="122"/>
      <c r="I211" s="122"/>
      <c r="J211" s="122"/>
      <c r="K211" s="122"/>
      <c r="L211" s="15"/>
    </row>
    <row r="212" spans="1:22" ht="10.15" customHeight="1" x14ac:dyDescent="0.2">
      <c r="A212" s="103"/>
      <c r="B212" s="114"/>
      <c r="C212" s="122"/>
      <c r="D212" s="120"/>
      <c r="E212" s="110"/>
      <c r="F212" s="102"/>
      <c r="G212" s="102"/>
      <c r="H212" s="102"/>
      <c r="I212" s="102"/>
      <c r="J212" s="102"/>
      <c r="K212" s="102"/>
      <c r="L212" s="15"/>
    </row>
    <row r="213" spans="1:22" ht="44.45" customHeight="1" x14ac:dyDescent="0.2">
      <c r="A213" s="109"/>
      <c r="B213" s="115"/>
      <c r="C213" s="102"/>
      <c r="D213" s="121"/>
      <c r="E213" s="48" t="s">
        <v>396</v>
      </c>
      <c r="F213" s="74">
        <v>72.08</v>
      </c>
      <c r="G213" s="74">
        <v>0</v>
      </c>
      <c r="H213" s="74">
        <v>0</v>
      </c>
      <c r="I213" s="74">
        <v>0</v>
      </c>
      <c r="J213" s="74">
        <v>5.88</v>
      </c>
      <c r="K213" s="74">
        <v>66.2</v>
      </c>
      <c r="L213" s="15"/>
    </row>
    <row r="214" spans="1:22" s="20" customFormat="1" x14ac:dyDescent="0.2">
      <c r="A214" s="18" t="s">
        <v>199</v>
      </c>
      <c r="B214" s="18"/>
      <c r="C214" s="19"/>
      <c r="D214" s="25"/>
      <c r="E214" s="19"/>
      <c r="F214" s="75">
        <f t="shared" ref="F214:K214" si="22">F215+F216</f>
        <v>386.18</v>
      </c>
      <c r="G214" s="75">
        <f t="shared" si="22"/>
        <v>0</v>
      </c>
      <c r="H214" s="75">
        <f t="shared" si="22"/>
        <v>60.3</v>
      </c>
      <c r="I214" s="75">
        <f t="shared" si="22"/>
        <v>124</v>
      </c>
      <c r="J214" s="75">
        <f t="shared" si="22"/>
        <v>69.88</v>
      </c>
      <c r="K214" s="75">
        <f t="shared" si="22"/>
        <v>132</v>
      </c>
      <c r="L214" s="21"/>
      <c r="M214" s="22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s="20" customFormat="1" x14ac:dyDescent="0.2">
      <c r="A215" s="50" t="s">
        <v>76</v>
      </c>
      <c r="B215" s="18"/>
      <c r="C215" s="19"/>
      <c r="D215" s="25"/>
      <c r="E215" s="19"/>
      <c r="F215" s="52">
        <f t="shared" ref="F215:K215" si="23">F209</f>
        <v>314.10000000000002</v>
      </c>
      <c r="G215" s="52">
        <f t="shared" si="23"/>
        <v>0</v>
      </c>
      <c r="H215" s="52">
        <f t="shared" si="23"/>
        <v>60.3</v>
      </c>
      <c r="I215" s="52">
        <f t="shared" si="23"/>
        <v>124</v>
      </c>
      <c r="J215" s="52">
        <f t="shared" si="23"/>
        <v>64</v>
      </c>
      <c r="K215" s="52">
        <f t="shared" si="23"/>
        <v>65.8</v>
      </c>
      <c r="L215" s="21"/>
      <c r="M215" s="22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s="20" customFormat="1" x14ac:dyDescent="0.2">
      <c r="A216" s="50" t="s">
        <v>415</v>
      </c>
      <c r="B216" s="18"/>
      <c r="C216" s="19"/>
      <c r="D216" s="25"/>
      <c r="E216" s="19"/>
      <c r="F216" s="52">
        <f t="shared" ref="F216:K216" si="24">F213</f>
        <v>72.08</v>
      </c>
      <c r="G216" s="52">
        <f t="shared" si="24"/>
        <v>0</v>
      </c>
      <c r="H216" s="52">
        <f t="shared" si="24"/>
        <v>0</v>
      </c>
      <c r="I216" s="52">
        <f t="shared" si="24"/>
        <v>0</v>
      </c>
      <c r="J216" s="52">
        <f t="shared" si="24"/>
        <v>5.88</v>
      </c>
      <c r="K216" s="52">
        <f t="shared" si="24"/>
        <v>66.2</v>
      </c>
      <c r="L216" s="21"/>
      <c r="M216" s="22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ht="51" customHeight="1" x14ac:dyDescent="0.2">
      <c r="A217" s="110" t="s">
        <v>298</v>
      </c>
      <c r="B217" s="110" t="s">
        <v>225</v>
      </c>
      <c r="C217" s="11" t="s">
        <v>290</v>
      </c>
      <c r="D217" s="110" t="s">
        <v>232</v>
      </c>
      <c r="E217" s="112" t="s">
        <v>228</v>
      </c>
      <c r="F217" s="112">
        <v>657.54300000000001</v>
      </c>
      <c r="G217" s="112">
        <v>0</v>
      </c>
      <c r="H217" s="112">
        <v>207.3</v>
      </c>
      <c r="I217" s="112">
        <v>104</v>
      </c>
      <c r="J217" s="112">
        <v>120.24299999999999</v>
      </c>
      <c r="K217" s="112">
        <v>226</v>
      </c>
      <c r="L217" s="15"/>
    </row>
    <row r="218" spans="1:22" x14ac:dyDescent="0.2">
      <c r="A218" s="110"/>
      <c r="B218" s="110"/>
      <c r="C218" s="11" t="s">
        <v>234</v>
      </c>
      <c r="D218" s="110"/>
      <c r="E218" s="112"/>
      <c r="F218" s="112"/>
      <c r="G218" s="112"/>
      <c r="H218" s="112"/>
      <c r="I218" s="112"/>
      <c r="J218" s="112"/>
      <c r="K218" s="112"/>
    </row>
    <row r="219" spans="1:22" ht="40.9" customHeight="1" x14ac:dyDescent="0.2">
      <c r="A219" s="110"/>
      <c r="B219" s="110"/>
      <c r="C219" s="11" t="s">
        <v>255</v>
      </c>
      <c r="D219" s="110"/>
      <c r="E219" s="112" t="s">
        <v>247</v>
      </c>
      <c r="F219" s="112">
        <v>7.1</v>
      </c>
      <c r="G219" s="112">
        <v>0</v>
      </c>
      <c r="H219" s="112">
        <v>0</v>
      </c>
      <c r="I219" s="112">
        <v>0</v>
      </c>
      <c r="J219" s="112">
        <v>3.5</v>
      </c>
      <c r="K219" s="112">
        <v>3.6</v>
      </c>
      <c r="L219" s="15"/>
      <c r="M219" s="15"/>
      <c r="N219" s="15"/>
      <c r="O219" s="15"/>
      <c r="P219" s="15"/>
      <c r="Q219" s="15"/>
    </row>
    <row r="220" spans="1:22" x14ac:dyDescent="0.2">
      <c r="A220" s="110"/>
      <c r="B220" s="110"/>
      <c r="C220" s="11" t="s">
        <v>293</v>
      </c>
      <c r="D220" s="110"/>
      <c r="E220" s="112"/>
      <c r="F220" s="112"/>
      <c r="G220" s="112"/>
      <c r="H220" s="112"/>
      <c r="I220" s="112"/>
      <c r="J220" s="112"/>
      <c r="K220" s="112"/>
    </row>
    <row r="221" spans="1:22" ht="40.9" customHeight="1" x14ac:dyDescent="0.2">
      <c r="A221" s="110"/>
      <c r="B221" s="110"/>
      <c r="C221" s="11" t="s">
        <v>299</v>
      </c>
      <c r="D221" s="111" t="s">
        <v>227</v>
      </c>
      <c r="E221" s="112" t="s">
        <v>228</v>
      </c>
      <c r="F221" s="111">
        <v>57.3</v>
      </c>
      <c r="G221" s="111">
        <v>0</v>
      </c>
      <c r="H221" s="111">
        <v>0</v>
      </c>
      <c r="I221" s="111">
        <v>17.600000000000001</v>
      </c>
      <c r="J221" s="111">
        <v>19</v>
      </c>
      <c r="K221" s="111">
        <v>20.7</v>
      </c>
      <c r="L221" s="15"/>
    </row>
    <row r="222" spans="1:22" x14ac:dyDescent="0.2">
      <c r="A222" s="110"/>
      <c r="B222" s="110"/>
      <c r="C222" s="11" t="s">
        <v>300</v>
      </c>
      <c r="D222" s="111"/>
      <c r="E222" s="112"/>
      <c r="F222" s="111"/>
      <c r="G222" s="111"/>
      <c r="H222" s="111"/>
      <c r="I222" s="111"/>
      <c r="J222" s="111"/>
      <c r="K222" s="111"/>
      <c r="L222" s="15"/>
    </row>
    <row r="223" spans="1:22" x14ac:dyDescent="0.2">
      <c r="A223" s="110"/>
      <c r="B223" s="110"/>
      <c r="C223" s="11" t="s">
        <v>301</v>
      </c>
      <c r="D223" s="111"/>
      <c r="E223" s="112"/>
      <c r="F223" s="111"/>
      <c r="G223" s="111"/>
      <c r="H223" s="111"/>
      <c r="I223" s="111"/>
      <c r="J223" s="111"/>
      <c r="K223" s="111"/>
      <c r="L223" s="15"/>
    </row>
    <row r="224" spans="1:22" ht="30.6" customHeight="1" x14ac:dyDescent="0.2">
      <c r="A224" s="110"/>
      <c r="B224" s="110"/>
      <c r="C224" s="11" t="s">
        <v>260</v>
      </c>
      <c r="D224" s="111" t="s">
        <v>237</v>
      </c>
      <c r="E224" s="112" t="s">
        <v>238</v>
      </c>
      <c r="F224" s="111">
        <v>198.05</v>
      </c>
      <c r="G224" s="111">
        <v>38.049999999999997</v>
      </c>
      <c r="H224" s="111">
        <v>40</v>
      </c>
      <c r="I224" s="111">
        <v>40</v>
      </c>
      <c r="J224" s="111">
        <v>40</v>
      </c>
      <c r="K224" s="111">
        <v>40</v>
      </c>
      <c r="L224" s="15"/>
    </row>
    <row r="225" spans="1:22" x14ac:dyDescent="0.2">
      <c r="A225" s="110"/>
      <c r="B225" s="110"/>
      <c r="C225" s="11" t="s">
        <v>276</v>
      </c>
      <c r="D225" s="111"/>
      <c r="E225" s="112"/>
      <c r="F225" s="111"/>
      <c r="G225" s="111"/>
      <c r="H225" s="111"/>
      <c r="I225" s="111"/>
      <c r="J225" s="111"/>
      <c r="K225" s="111"/>
      <c r="L225" s="15"/>
    </row>
    <row r="226" spans="1:22" x14ac:dyDescent="0.2">
      <c r="A226" s="110"/>
      <c r="B226" s="110"/>
      <c r="C226" s="11" t="s">
        <v>236</v>
      </c>
      <c r="D226" s="111"/>
      <c r="E226" s="112"/>
      <c r="F226" s="111"/>
      <c r="G226" s="111"/>
      <c r="H226" s="111"/>
      <c r="I226" s="111"/>
      <c r="J226" s="111"/>
      <c r="K226" s="111"/>
      <c r="L226" s="15"/>
    </row>
    <row r="227" spans="1:22" x14ac:dyDescent="0.2">
      <c r="A227" s="110"/>
      <c r="B227" s="110"/>
      <c r="C227" s="11" t="s">
        <v>256</v>
      </c>
      <c r="D227" s="111"/>
      <c r="E227" s="112"/>
      <c r="F227" s="111"/>
      <c r="G227" s="111"/>
      <c r="H227" s="111"/>
      <c r="I227" s="111"/>
      <c r="J227" s="111"/>
      <c r="K227" s="111"/>
      <c r="L227" s="15"/>
    </row>
    <row r="228" spans="1:22" x14ac:dyDescent="0.2">
      <c r="A228" s="110"/>
      <c r="B228" s="110"/>
      <c r="C228" s="11" t="s">
        <v>302</v>
      </c>
      <c r="D228" s="111"/>
      <c r="E228" s="112"/>
      <c r="F228" s="111"/>
      <c r="G228" s="111"/>
      <c r="H228" s="111"/>
      <c r="I228" s="111"/>
      <c r="J228" s="111"/>
      <c r="K228" s="111"/>
      <c r="L228" s="15"/>
    </row>
    <row r="229" spans="1:22" s="20" customFormat="1" x14ac:dyDescent="0.2">
      <c r="A229" s="18" t="s">
        <v>199</v>
      </c>
      <c r="B229" s="19"/>
      <c r="C229" s="10"/>
      <c r="D229" s="25"/>
      <c r="E229" s="10"/>
      <c r="F229" s="75">
        <f t="shared" ref="F229:K229" si="25">F230+F231+F232</f>
        <v>919.99299999999994</v>
      </c>
      <c r="G229" s="75">
        <f t="shared" si="25"/>
        <v>38.049999999999997</v>
      </c>
      <c r="H229" s="75">
        <f t="shared" si="25"/>
        <v>247.3</v>
      </c>
      <c r="I229" s="75">
        <f t="shared" si="25"/>
        <v>161.6</v>
      </c>
      <c r="J229" s="75">
        <f t="shared" si="25"/>
        <v>182.74299999999999</v>
      </c>
      <c r="K229" s="75">
        <f t="shared" si="25"/>
        <v>290.29999999999995</v>
      </c>
      <c r="L229" s="22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s="20" customFormat="1" x14ac:dyDescent="0.2">
      <c r="A230" s="50" t="s">
        <v>76</v>
      </c>
      <c r="B230" s="19"/>
      <c r="C230" s="51"/>
      <c r="D230" s="25"/>
      <c r="E230" s="51"/>
      <c r="F230" s="52">
        <f t="shared" ref="F230:K230" si="26">F217+F221</f>
        <v>714.84299999999996</v>
      </c>
      <c r="G230" s="52">
        <f t="shared" si="26"/>
        <v>0</v>
      </c>
      <c r="H230" s="52">
        <f t="shared" si="26"/>
        <v>207.3</v>
      </c>
      <c r="I230" s="52">
        <f t="shared" si="26"/>
        <v>121.6</v>
      </c>
      <c r="J230" s="52">
        <f t="shared" si="26"/>
        <v>139.24299999999999</v>
      </c>
      <c r="K230" s="52">
        <f t="shared" si="26"/>
        <v>246.7</v>
      </c>
      <c r="L230" s="22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s="20" customFormat="1" x14ac:dyDescent="0.2">
      <c r="A231" s="50" t="s">
        <v>413</v>
      </c>
      <c r="B231" s="19"/>
      <c r="C231" s="51"/>
      <c r="D231" s="25"/>
      <c r="E231" s="51"/>
      <c r="F231" s="52">
        <f t="shared" ref="F231:K231" si="27">F219</f>
        <v>7.1</v>
      </c>
      <c r="G231" s="52">
        <f t="shared" si="27"/>
        <v>0</v>
      </c>
      <c r="H231" s="52">
        <f t="shared" si="27"/>
        <v>0</v>
      </c>
      <c r="I231" s="52">
        <f t="shared" si="27"/>
        <v>0</v>
      </c>
      <c r="J231" s="52">
        <f t="shared" si="27"/>
        <v>3.5</v>
      </c>
      <c r="K231" s="52">
        <f t="shared" si="27"/>
        <v>3.6</v>
      </c>
      <c r="L231" s="22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s="20" customFormat="1" ht="22.5" x14ac:dyDescent="0.2">
      <c r="A232" s="50" t="s">
        <v>238</v>
      </c>
      <c r="B232" s="19"/>
      <c r="C232" s="51"/>
      <c r="D232" s="25"/>
      <c r="E232" s="51"/>
      <c r="F232" s="52">
        <f t="shared" ref="F232:K232" si="28">F224</f>
        <v>198.05</v>
      </c>
      <c r="G232" s="52">
        <f t="shared" si="28"/>
        <v>38.049999999999997</v>
      </c>
      <c r="H232" s="52">
        <f t="shared" si="28"/>
        <v>40</v>
      </c>
      <c r="I232" s="52">
        <f t="shared" si="28"/>
        <v>40</v>
      </c>
      <c r="J232" s="52">
        <f t="shared" si="28"/>
        <v>40</v>
      </c>
      <c r="K232" s="52">
        <f t="shared" si="28"/>
        <v>40</v>
      </c>
      <c r="L232" s="22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ht="45" x14ac:dyDescent="0.2">
      <c r="A233" s="110" t="s">
        <v>303</v>
      </c>
      <c r="B233" s="110" t="s">
        <v>252</v>
      </c>
      <c r="C233" s="111" t="s">
        <v>304</v>
      </c>
      <c r="D233" s="110" t="s">
        <v>232</v>
      </c>
      <c r="E233" s="11" t="s">
        <v>228</v>
      </c>
      <c r="F233" s="11">
        <v>49</v>
      </c>
      <c r="G233" s="11">
        <v>0</v>
      </c>
      <c r="H233" s="11">
        <v>0</v>
      </c>
      <c r="I233" s="11">
        <v>49</v>
      </c>
      <c r="J233" s="11">
        <v>0</v>
      </c>
      <c r="K233" s="11">
        <v>0</v>
      </c>
      <c r="L233" s="15"/>
    </row>
    <row r="234" spans="1:22" ht="51" customHeight="1" x14ac:dyDescent="0.2">
      <c r="A234" s="110"/>
      <c r="B234" s="110"/>
      <c r="C234" s="111"/>
      <c r="D234" s="110"/>
      <c r="E234" s="11" t="s">
        <v>247</v>
      </c>
      <c r="F234" s="11">
        <v>184</v>
      </c>
      <c r="G234" s="11">
        <v>0</v>
      </c>
      <c r="H234" s="11">
        <v>0</v>
      </c>
      <c r="I234" s="11">
        <v>0</v>
      </c>
      <c r="J234" s="11">
        <v>154</v>
      </c>
      <c r="K234" s="11">
        <v>30</v>
      </c>
      <c r="L234" s="15"/>
    </row>
    <row r="235" spans="1:22" s="20" customFormat="1" x14ac:dyDescent="0.2">
      <c r="A235" s="18" t="s">
        <v>199</v>
      </c>
      <c r="B235" s="18"/>
      <c r="C235" s="19"/>
      <c r="D235" s="10"/>
      <c r="E235" s="25"/>
      <c r="F235" s="75">
        <f t="shared" ref="F235:K235" si="29">F236+F237</f>
        <v>233</v>
      </c>
      <c r="G235" s="75">
        <f t="shared" si="29"/>
        <v>0</v>
      </c>
      <c r="H235" s="75">
        <f t="shared" si="29"/>
        <v>0</v>
      </c>
      <c r="I235" s="75">
        <f t="shared" si="29"/>
        <v>49</v>
      </c>
      <c r="J235" s="75">
        <f t="shared" si="29"/>
        <v>154</v>
      </c>
      <c r="K235" s="75">
        <f t="shared" si="29"/>
        <v>30</v>
      </c>
      <c r="L235" s="22"/>
      <c r="M235" s="22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s="20" customFormat="1" x14ac:dyDescent="0.2">
      <c r="A236" s="50" t="s">
        <v>76</v>
      </c>
      <c r="B236" s="60"/>
      <c r="C236" s="19"/>
      <c r="D236" s="62"/>
      <c r="E236" s="61"/>
      <c r="F236" s="63">
        <f>F233</f>
        <v>49</v>
      </c>
      <c r="G236" s="63">
        <f t="shared" ref="G236:K236" si="30">G233</f>
        <v>0</v>
      </c>
      <c r="H236" s="63">
        <f t="shared" si="30"/>
        <v>0</v>
      </c>
      <c r="I236" s="63">
        <f t="shared" si="30"/>
        <v>49</v>
      </c>
      <c r="J236" s="63">
        <f t="shared" si="30"/>
        <v>0</v>
      </c>
      <c r="K236" s="63">
        <f t="shared" si="30"/>
        <v>0</v>
      </c>
      <c r="L236" s="22"/>
      <c r="M236" s="22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s="20" customFormat="1" x14ac:dyDescent="0.2">
      <c r="A237" s="50" t="s">
        <v>413</v>
      </c>
      <c r="B237" s="60"/>
      <c r="C237" s="19"/>
      <c r="D237" s="62"/>
      <c r="E237" s="61"/>
      <c r="F237" s="63">
        <f>F234</f>
        <v>184</v>
      </c>
      <c r="G237" s="63">
        <f t="shared" ref="G237:K237" si="31">G234</f>
        <v>0</v>
      </c>
      <c r="H237" s="63">
        <f t="shared" si="31"/>
        <v>0</v>
      </c>
      <c r="I237" s="63">
        <f t="shared" si="31"/>
        <v>0</v>
      </c>
      <c r="J237" s="63">
        <f t="shared" si="31"/>
        <v>154</v>
      </c>
      <c r="K237" s="63">
        <f t="shared" si="31"/>
        <v>30</v>
      </c>
      <c r="L237" s="22"/>
      <c r="M237" s="22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ht="40.9" customHeight="1" x14ac:dyDescent="0.2">
      <c r="A238" s="99" t="s">
        <v>305</v>
      </c>
      <c r="B238" s="99" t="s">
        <v>306</v>
      </c>
      <c r="C238" s="11" t="s">
        <v>307</v>
      </c>
      <c r="D238" s="99" t="s">
        <v>227</v>
      </c>
      <c r="E238" s="99" t="s">
        <v>228</v>
      </c>
      <c r="F238" s="104">
        <v>5.04</v>
      </c>
      <c r="G238" s="101">
        <v>0</v>
      </c>
      <c r="H238" s="101">
        <v>0</v>
      </c>
      <c r="I238" s="101">
        <v>1.68</v>
      </c>
      <c r="J238" s="101">
        <v>1.68</v>
      </c>
      <c r="K238" s="101">
        <v>1.68</v>
      </c>
      <c r="L238" s="15"/>
    </row>
    <row r="239" spans="1:22" ht="10.15" customHeight="1" x14ac:dyDescent="0.2">
      <c r="A239" s="103"/>
      <c r="B239" s="103"/>
      <c r="C239" s="11" t="s">
        <v>308</v>
      </c>
      <c r="D239" s="103"/>
      <c r="E239" s="103"/>
      <c r="F239" s="105"/>
      <c r="G239" s="107"/>
      <c r="H239" s="107"/>
      <c r="I239" s="107"/>
      <c r="J239" s="107"/>
      <c r="K239" s="107"/>
      <c r="L239" s="15"/>
    </row>
    <row r="240" spans="1:22" ht="10.15" customHeight="1" x14ac:dyDescent="0.2">
      <c r="A240" s="100"/>
      <c r="B240" s="100"/>
      <c r="C240" s="11" t="s">
        <v>309</v>
      </c>
      <c r="D240" s="100"/>
      <c r="E240" s="100"/>
      <c r="F240" s="106"/>
      <c r="G240" s="108"/>
      <c r="H240" s="108"/>
      <c r="I240" s="108"/>
      <c r="J240" s="108"/>
      <c r="K240" s="108"/>
      <c r="L240" s="15"/>
    </row>
    <row r="241" spans="1:31" ht="30.6" customHeight="1" x14ac:dyDescent="0.2">
      <c r="A241" s="99" t="s">
        <v>310</v>
      </c>
      <c r="B241" s="113" t="s">
        <v>252</v>
      </c>
      <c r="C241" s="11" t="s">
        <v>311</v>
      </c>
      <c r="D241" s="99" t="s">
        <v>288</v>
      </c>
      <c r="E241" s="101" t="s">
        <v>238</v>
      </c>
      <c r="F241" s="104">
        <v>2</v>
      </c>
      <c r="G241" s="101">
        <v>1</v>
      </c>
      <c r="H241" s="101">
        <v>1</v>
      </c>
      <c r="I241" s="101">
        <v>0</v>
      </c>
      <c r="J241" s="101">
        <v>0</v>
      </c>
      <c r="K241" s="117">
        <v>0</v>
      </c>
      <c r="L241" s="41"/>
      <c r="M241" s="15"/>
      <c r="N241" s="15"/>
      <c r="O241" s="15"/>
      <c r="P241" s="15"/>
      <c r="Q241" s="15"/>
      <c r="R241" s="15"/>
      <c r="S241" s="15"/>
      <c r="T241" s="15"/>
      <c r="W241" s="17"/>
      <c r="X241" s="17"/>
      <c r="Y241" s="17"/>
      <c r="Z241" s="17"/>
      <c r="AA241" s="17"/>
      <c r="AB241" s="17"/>
      <c r="AC241" s="17"/>
      <c r="AD241" s="17"/>
    </row>
    <row r="242" spans="1:31" x14ac:dyDescent="0.2">
      <c r="A242" s="100"/>
      <c r="B242" s="140"/>
      <c r="C242" s="11" t="s">
        <v>312</v>
      </c>
      <c r="D242" s="100"/>
      <c r="E242" s="108"/>
      <c r="F242" s="106"/>
      <c r="G242" s="108"/>
      <c r="H242" s="108"/>
      <c r="I242" s="108"/>
      <c r="J242" s="108"/>
      <c r="K242" s="108"/>
      <c r="L242" s="15"/>
    </row>
    <row r="243" spans="1:31" ht="33.75" x14ac:dyDescent="0.2">
      <c r="A243" s="99" t="s">
        <v>313</v>
      </c>
      <c r="B243" s="99" t="s">
        <v>252</v>
      </c>
      <c r="C243" s="11" t="s">
        <v>260</v>
      </c>
      <c r="D243" s="24" t="s">
        <v>288</v>
      </c>
      <c r="E243" s="11" t="s">
        <v>238</v>
      </c>
      <c r="F243" s="11">
        <v>30</v>
      </c>
      <c r="G243" s="11">
        <v>30</v>
      </c>
      <c r="H243" s="11">
        <v>0</v>
      </c>
      <c r="I243" s="11">
        <v>0</v>
      </c>
      <c r="J243" s="11">
        <v>0</v>
      </c>
      <c r="K243" s="11">
        <v>0</v>
      </c>
      <c r="L243" s="15"/>
      <c r="U243" s="15"/>
      <c r="W243" s="17"/>
      <c r="X243" s="17"/>
      <c r="Y243" s="17"/>
      <c r="Z243" s="17"/>
      <c r="AA243" s="17"/>
      <c r="AB243" s="17"/>
      <c r="AC243" s="17"/>
      <c r="AD243" s="17"/>
      <c r="AE243" s="17"/>
    </row>
    <row r="244" spans="1:31" ht="30.6" customHeight="1" x14ac:dyDescent="0.2">
      <c r="A244" s="103"/>
      <c r="B244" s="103"/>
      <c r="C244" s="101" t="s">
        <v>401</v>
      </c>
      <c r="D244" s="118" t="s">
        <v>237</v>
      </c>
      <c r="E244" s="101" t="s">
        <v>238</v>
      </c>
      <c r="F244" s="101">
        <v>140</v>
      </c>
      <c r="G244" s="101">
        <v>70</v>
      </c>
      <c r="H244" s="101">
        <v>70</v>
      </c>
      <c r="I244" s="101">
        <v>0</v>
      </c>
      <c r="J244" s="101">
        <v>0</v>
      </c>
      <c r="K244" s="101">
        <v>0</v>
      </c>
      <c r="L244" s="22"/>
      <c r="M244" s="21"/>
      <c r="N244" s="21"/>
      <c r="O244" s="21"/>
      <c r="P244" s="21"/>
      <c r="Q244" s="21"/>
      <c r="R244" s="21"/>
      <c r="S244" s="21"/>
      <c r="T244" s="21"/>
    </row>
    <row r="245" spans="1:31" ht="10.15" customHeight="1" x14ac:dyDescent="0.2">
      <c r="A245" s="100"/>
      <c r="B245" s="100"/>
      <c r="C245" s="102"/>
      <c r="D245" s="119"/>
      <c r="E245" s="108"/>
      <c r="F245" s="108"/>
      <c r="G245" s="108"/>
      <c r="H245" s="108"/>
      <c r="I245" s="108"/>
      <c r="J245" s="108"/>
      <c r="K245" s="108"/>
      <c r="L245" s="15"/>
    </row>
    <row r="246" spans="1:31" s="20" customFormat="1" x14ac:dyDescent="0.2">
      <c r="A246" s="18" t="s">
        <v>199</v>
      </c>
      <c r="B246" s="19"/>
      <c r="C246" s="10"/>
      <c r="D246" s="25"/>
      <c r="E246" s="10"/>
      <c r="F246" s="75">
        <f>SUM(F243:F245)</f>
        <v>170</v>
      </c>
      <c r="G246" s="10">
        <f t="shared" ref="G246:K246" si="32">SUM(G243:G245)</f>
        <v>100</v>
      </c>
      <c r="H246" s="10">
        <f t="shared" si="32"/>
        <v>70</v>
      </c>
      <c r="I246" s="10">
        <f t="shared" si="32"/>
        <v>0</v>
      </c>
      <c r="J246" s="10">
        <f t="shared" si="32"/>
        <v>0</v>
      </c>
      <c r="K246" s="10">
        <f t="shared" si="32"/>
        <v>0</v>
      </c>
      <c r="L246" s="15"/>
      <c r="M246" s="17"/>
      <c r="N246" s="17"/>
      <c r="O246" s="17"/>
      <c r="P246" s="17"/>
      <c r="Q246" s="17"/>
      <c r="R246" s="17"/>
      <c r="S246" s="17"/>
      <c r="T246" s="17"/>
      <c r="U246" s="21"/>
      <c r="V246" s="21"/>
    </row>
    <row r="247" spans="1:31" ht="33.75" x14ac:dyDescent="0.2">
      <c r="A247" s="16" t="s">
        <v>314</v>
      </c>
      <c r="B247" s="13" t="s">
        <v>315</v>
      </c>
      <c r="C247" s="11" t="s">
        <v>276</v>
      </c>
      <c r="D247" s="24" t="s">
        <v>240</v>
      </c>
      <c r="E247" s="11" t="s">
        <v>238</v>
      </c>
      <c r="F247" s="74">
        <v>50</v>
      </c>
      <c r="G247" s="11">
        <v>0</v>
      </c>
      <c r="H247" s="11">
        <v>50</v>
      </c>
      <c r="I247" s="11">
        <v>0</v>
      </c>
      <c r="J247" s="11">
        <v>0</v>
      </c>
      <c r="K247" s="11">
        <v>0</v>
      </c>
      <c r="L247" s="15"/>
    </row>
    <row r="248" spans="1:31" ht="33.75" x14ac:dyDescent="0.2">
      <c r="A248" s="16" t="s">
        <v>316</v>
      </c>
      <c r="B248" s="13"/>
      <c r="C248" s="11" t="s">
        <v>260</v>
      </c>
      <c r="D248" s="24" t="s">
        <v>237</v>
      </c>
      <c r="E248" s="11" t="s">
        <v>238</v>
      </c>
      <c r="F248" s="74">
        <v>30</v>
      </c>
      <c r="G248" s="11">
        <v>30</v>
      </c>
      <c r="H248" s="11">
        <v>0</v>
      </c>
      <c r="I248" s="11">
        <v>0</v>
      </c>
      <c r="J248" s="11">
        <v>0</v>
      </c>
      <c r="K248" s="11">
        <v>0</v>
      </c>
      <c r="L248" s="15"/>
    </row>
    <row r="249" spans="1:31" ht="51" customHeight="1" x14ac:dyDescent="0.2">
      <c r="A249" s="16" t="s">
        <v>317</v>
      </c>
      <c r="B249" s="13" t="s">
        <v>252</v>
      </c>
      <c r="C249" s="11" t="s">
        <v>318</v>
      </c>
      <c r="D249" s="24" t="s">
        <v>232</v>
      </c>
      <c r="E249" s="11" t="s">
        <v>228</v>
      </c>
      <c r="F249" s="74">
        <v>26</v>
      </c>
      <c r="G249" s="11">
        <v>0</v>
      </c>
      <c r="H249" s="11">
        <v>0</v>
      </c>
      <c r="I249" s="11">
        <v>26</v>
      </c>
      <c r="J249" s="11">
        <v>0</v>
      </c>
      <c r="K249" s="11">
        <v>0</v>
      </c>
      <c r="L249" s="15"/>
    </row>
    <row r="250" spans="1:31" ht="51" customHeight="1" x14ac:dyDescent="0.2">
      <c r="A250" s="16" t="s">
        <v>319</v>
      </c>
      <c r="B250" s="13" t="s">
        <v>225</v>
      </c>
      <c r="C250" s="11" t="s">
        <v>236</v>
      </c>
      <c r="D250" s="24" t="s">
        <v>232</v>
      </c>
      <c r="E250" s="11" t="s">
        <v>228</v>
      </c>
      <c r="F250" s="74">
        <v>184.6</v>
      </c>
      <c r="G250" s="11">
        <v>0</v>
      </c>
      <c r="H250" s="11">
        <v>0</v>
      </c>
      <c r="I250" s="11">
        <v>184.6</v>
      </c>
      <c r="J250" s="11">
        <v>0</v>
      </c>
      <c r="K250" s="11">
        <v>0</v>
      </c>
      <c r="L250" s="15"/>
    </row>
    <row r="251" spans="1:31" ht="51" customHeight="1" x14ac:dyDescent="0.2">
      <c r="A251" s="16" t="s">
        <v>320</v>
      </c>
      <c r="B251" s="13" t="s">
        <v>225</v>
      </c>
      <c r="C251" s="11" t="s">
        <v>266</v>
      </c>
      <c r="D251" s="24" t="s">
        <v>232</v>
      </c>
      <c r="E251" s="11" t="s">
        <v>247</v>
      </c>
      <c r="F251" s="74">
        <v>653</v>
      </c>
      <c r="G251" s="11">
        <v>0</v>
      </c>
      <c r="H251" s="11">
        <v>0</v>
      </c>
      <c r="I251" s="11">
        <v>0</v>
      </c>
      <c r="J251" s="11">
        <v>553</v>
      </c>
      <c r="K251" s="11">
        <v>100</v>
      </c>
      <c r="L251" s="15"/>
    </row>
    <row r="252" spans="1:31" ht="70.900000000000006" customHeight="1" x14ac:dyDescent="0.2">
      <c r="A252" s="16" t="s">
        <v>402</v>
      </c>
      <c r="B252" s="49" t="s">
        <v>252</v>
      </c>
      <c r="C252" s="47" t="s">
        <v>302</v>
      </c>
      <c r="D252" s="48" t="s">
        <v>232</v>
      </c>
      <c r="E252" s="47" t="s">
        <v>247</v>
      </c>
      <c r="F252" s="74">
        <v>500</v>
      </c>
      <c r="G252" s="47">
        <v>0</v>
      </c>
      <c r="H252" s="47">
        <v>0</v>
      </c>
      <c r="I252" s="47">
        <v>0</v>
      </c>
      <c r="J252" s="47">
        <v>0</v>
      </c>
      <c r="K252" s="47">
        <v>500</v>
      </c>
      <c r="L252" s="15"/>
    </row>
    <row r="253" spans="1:31" ht="51" customHeight="1" x14ac:dyDescent="0.2">
      <c r="A253" s="16" t="s">
        <v>321</v>
      </c>
      <c r="B253" s="13" t="s">
        <v>225</v>
      </c>
      <c r="C253" s="11" t="s">
        <v>302</v>
      </c>
      <c r="D253" s="24" t="s">
        <v>232</v>
      </c>
      <c r="E253" s="11" t="s">
        <v>247</v>
      </c>
      <c r="F253" s="74">
        <v>150</v>
      </c>
      <c r="G253" s="11">
        <v>0</v>
      </c>
      <c r="H253" s="11">
        <v>0</v>
      </c>
      <c r="I253" s="11">
        <v>0</v>
      </c>
      <c r="J253" s="11">
        <v>0</v>
      </c>
      <c r="K253" s="11">
        <v>150</v>
      </c>
      <c r="L253" s="15"/>
    </row>
    <row r="254" spans="1:31" ht="51" customHeight="1" x14ac:dyDescent="0.2">
      <c r="A254" s="16" t="s">
        <v>403</v>
      </c>
      <c r="B254" s="13" t="s">
        <v>252</v>
      </c>
      <c r="C254" s="11" t="s">
        <v>279</v>
      </c>
      <c r="D254" s="24" t="s">
        <v>232</v>
      </c>
      <c r="E254" s="11" t="s">
        <v>247</v>
      </c>
      <c r="F254" s="74">
        <v>155</v>
      </c>
      <c r="G254" s="11">
        <v>0</v>
      </c>
      <c r="H254" s="11">
        <v>0</v>
      </c>
      <c r="I254" s="11">
        <v>0</v>
      </c>
      <c r="J254" s="11">
        <v>0</v>
      </c>
      <c r="K254" s="11">
        <v>155</v>
      </c>
      <c r="L254" s="15"/>
    </row>
    <row r="255" spans="1:31" ht="51" customHeight="1" x14ac:dyDescent="0.2">
      <c r="A255" s="16" t="s">
        <v>404</v>
      </c>
      <c r="B255" s="13" t="s">
        <v>225</v>
      </c>
      <c r="C255" s="11" t="s">
        <v>256</v>
      </c>
      <c r="D255" s="24" t="s">
        <v>232</v>
      </c>
      <c r="E255" s="11" t="s">
        <v>247</v>
      </c>
      <c r="F255" s="74">
        <v>150</v>
      </c>
      <c r="G255" s="11">
        <v>0</v>
      </c>
      <c r="H255" s="11">
        <v>0</v>
      </c>
      <c r="I255" s="11">
        <v>0</v>
      </c>
      <c r="J255" s="11">
        <v>150</v>
      </c>
      <c r="K255" s="53"/>
      <c r="L255" s="15"/>
    </row>
    <row r="256" spans="1:31" ht="51" customHeight="1" x14ac:dyDescent="0.2">
      <c r="A256" s="16" t="s">
        <v>405</v>
      </c>
      <c r="B256" s="13" t="s">
        <v>225</v>
      </c>
      <c r="C256" s="11" t="s">
        <v>300</v>
      </c>
      <c r="D256" s="24" t="s">
        <v>232</v>
      </c>
      <c r="E256" s="11" t="s">
        <v>247</v>
      </c>
      <c r="F256" s="74">
        <v>60</v>
      </c>
      <c r="G256" s="11">
        <v>0</v>
      </c>
      <c r="H256" s="11">
        <v>0</v>
      </c>
      <c r="I256" s="11">
        <v>0</v>
      </c>
      <c r="J256" s="11">
        <v>40</v>
      </c>
      <c r="K256" s="11">
        <v>20</v>
      </c>
      <c r="L256" s="15"/>
    </row>
    <row r="257" spans="1:17" ht="37.9" customHeight="1" x14ac:dyDescent="0.2">
      <c r="A257" s="16" t="s">
        <v>406</v>
      </c>
      <c r="B257" s="113" t="s">
        <v>225</v>
      </c>
      <c r="C257" s="101" t="s">
        <v>266</v>
      </c>
      <c r="D257" s="99" t="s">
        <v>409</v>
      </c>
      <c r="E257" s="101" t="s">
        <v>410</v>
      </c>
      <c r="F257" s="44"/>
      <c r="G257" s="44"/>
      <c r="H257" s="44"/>
      <c r="I257" s="44"/>
      <c r="J257" s="44"/>
      <c r="K257" s="44"/>
      <c r="L257" s="15"/>
    </row>
    <row r="258" spans="1:17" ht="18" customHeight="1" x14ac:dyDescent="0.2">
      <c r="A258" s="16" t="s">
        <v>407</v>
      </c>
      <c r="B258" s="114"/>
      <c r="C258" s="107"/>
      <c r="D258" s="116"/>
      <c r="E258" s="107"/>
      <c r="F258" s="74">
        <v>3349.7959999999998</v>
      </c>
      <c r="G258" s="47">
        <v>0</v>
      </c>
      <c r="H258" s="47">
        <v>0</v>
      </c>
      <c r="I258" s="47">
        <v>0</v>
      </c>
      <c r="J258" s="47">
        <v>3349.7959999999998</v>
      </c>
      <c r="K258" s="47">
        <v>0</v>
      </c>
      <c r="L258" s="15"/>
    </row>
    <row r="259" spans="1:17" ht="27" customHeight="1" x14ac:dyDescent="0.2">
      <c r="A259" s="16" t="s">
        <v>408</v>
      </c>
      <c r="B259" s="115"/>
      <c r="C259" s="108"/>
      <c r="D259" s="109"/>
      <c r="E259" s="108"/>
      <c r="F259" s="74">
        <v>448.904</v>
      </c>
      <c r="G259" s="47">
        <v>0</v>
      </c>
      <c r="H259" s="47">
        <v>0</v>
      </c>
      <c r="I259" s="47">
        <v>0</v>
      </c>
      <c r="J259" s="47">
        <v>448.904</v>
      </c>
      <c r="K259" s="47">
        <v>0</v>
      </c>
      <c r="L259" s="15"/>
    </row>
    <row r="260" spans="1:17" ht="34.15" customHeight="1" x14ac:dyDescent="0.2">
      <c r="A260" s="16" t="s">
        <v>411</v>
      </c>
      <c r="B260" s="13" t="s">
        <v>225</v>
      </c>
      <c r="C260" s="11" t="s">
        <v>256</v>
      </c>
      <c r="D260" s="24" t="s">
        <v>409</v>
      </c>
      <c r="E260" s="11"/>
      <c r="F260" s="74">
        <v>1200</v>
      </c>
      <c r="G260" s="11">
        <v>0</v>
      </c>
      <c r="H260" s="11">
        <v>0</v>
      </c>
      <c r="I260" s="11">
        <v>0</v>
      </c>
      <c r="J260" s="11">
        <v>1200</v>
      </c>
      <c r="K260" s="11">
        <v>0</v>
      </c>
      <c r="L260" s="15"/>
    </row>
    <row r="261" spans="1:17" ht="78.75" x14ac:dyDescent="0.2">
      <c r="A261" s="18" t="s">
        <v>322</v>
      </c>
      <c r="B261" s="13"/>
      <c r="C261" s="11"/>
      <c r="D261" s="24"/>
      <c r="E261" s="11"/>
      <c r="F261" s="64">
        <f t="shared" ref="F261:K261" si="33">F263+F264+F265</f>
        <v>45543.986999999994</v>
      </c>
      <c r="G261" s="57">
        <f t="shared" si="33"/>
        <v>696.05</v>
      </c>
      <c r="H261" s="57">
        <f t="shared" si="33"/>
        <v>3749.1370000000006</v>
      </c>
      <c r="I261" s="57">
        <f t="shared" si="33"/>
        <v>18554.759999999998</v>
      </c>
      <c r="J261" s="57">
        <f t="shared" si="33"/>
        <v>19133.060000000001</v>
      </c>
      <c r="K261" s="57">
        <f t="shared" si="33"/>
        <v>3410.9799999999996</v>
      </c>
      <c r="L261" s="65"/>
      <c r="M261" s="65"/>
      <c r="N261" s="65"/>
      <c r="O261" s="65"/>
      <c r="P261" s="65"/>
      <c r="Q261" s="65"/>
    </row>
    <row r="262" spans="1:17" ht="10.15" customHeight="1" x14ac:dyDescent="0.2">
      <c r="A262" s="16" t="s">
        <v>323</v>
      </c>
      <c r="B262" s="13"/>
      <c r="C262" s="11"/>
      <c r="D262" s="24"/>
      <c r="E262" s="11"/>
      <c r="F262" s="56"/>
      <c r="G262" s="56"/>
      <c r="H262" s="56"/>
      <c r="I262" s="56"/>
      <c r="J262" s="56"/>
      <c r="K262" s="56"/>
      <c r="L262" s="36"/>
      <c r="M262" s="36"/>
      <c r="N262" s="36"/>
      <c r="O262" s="36"/>
      <c r="P262" s="36"/>
      <c r="Q262" s="36"/>
    </row>
    <row r="263" spans="1:17" ht="22.5" x14ac:dyDescent="0.2">
      <c r="A263" s="16" t="s">
        <v>228</v>
      </c>
      <c r="B263" s="13"/>
      <c r="C263" s="11"/>
      <c r="D263" s="24"/>
      <c r="E263" s="11"/>
      <c r="F263" s="57">
        <f>G263+H263+I263+J263+K263</f>
        <v>40575.856999999996</v>
      </c>
      <c r="G263" s="57">
        <f>G139</f>
        <v>200</v>
      </c>
      <c r="H263" s="57">
        <f>H126+H139+H150+H155+H172+H199+H215+H230</f>
        <v>2877.2370000000005</v>
      </c>
      <c r="I263" s="57">
        <f>I126+I139+I150+I155+I172+I199+I202+I207+I215+I230+I236+I238+I249+I250</f>
        <v>17767.759999999998</v>
      </c>
      <c r="J263" s="57">
        <f>J126+J139+J150+J155+J172+J199+J207+J215+J230+J236+J238+J249+J250+J258+J259+J260</f>
        <v>17576.68</v>
      </c>
      <c r="K263" s="57">
        <f>K126+K139+K150+K155+K172+K199+K207+K215+K230+K236+K238+K249+K250+K258+K259+K260</f>
        <v>2154.1799999999998</v>
      </c>
      <c r="L263" s="65"/>
      <c r="M263" s="65"/>
      <c r="N263" s="65"/>
      <c r="O263" s="65"/>
      <c r="P263" s="65"/>
      <c r="Q263" s="65"/>
    </row>
    <row r="264" spans="1:17" ht="22.5" x14ac:dyDescent="0.2">
      <c r="A264" s="16" t="s">
        <v>247</v>
      </c>
      <c r="B264" s="13"/>
      <c r="C264" s="11"/>
      <c r="D264" s="24"/>
      <c r="E264" s="11"/>
      <c r="F264" s="54">
        <f>J264+K264</f>
        <v>2529.1800000000003</v>
      </c>
      <c r="G264" s="57">
        <v>0</v>
      </c>
      <c r="H264" s="57">
        <v>0</v>
      </c>
      <c r="I264" s="57">
        <v>0</v>
      </c>
      <c r="J264" s="57">
        <f>J127+J140+J173+J200+J216+J231+J237+J251+J255+J256</f>
        <v>1414.38</v>
      </c>
      <c r="K264" s="57">
        <f>K127+K140+K173+K200+K216+K231+K237+K251+K252+K253+K254+K256</f>
        <v>1114.8</v>
      </c>
      <c r="L264" s="65"/>
      <c r="M264" s="65"/>
      <c r="N264" s="65"/>
      <c r="O264" s="65"/>
      <c r="P264" s="65"/>
      <c r="Q264" s="65"/>
    </row>
    <row r="265" spans="1:17" ht="22.5" x14ac:dyDescent="0.2">
      <c r="A265" s="16" t="s">
        <v>238</v>
      </c>
      <c r="B265" s="13"/>
      <c r="C265" s="11"/>
      <c r="D265" s="24"/>
      <c r="E265" s="11"/>
      <c r="F265" s="57">
        <f>G265+H265+I265+J265+K265</f>
        <v>2438.9499999999998</v>
      </c>
      <c r="G265" s="57">
        <f>G128+G141+G156+G174+G201+G208+G232+G241+G246+G247+G248</f>
        <v>496.05</v>
      </c>
      <c r="H265" s="57">
        <f>H128+H141+H156+H174+H201+H208+H232+H241+H246+H247+H248</f>
        <v>871.9</v>
      </c>
      <c r="I265" s="57">
        <f>I128+I141+I156+I174+I201+I208+I232+I241+I246+I247+I248</f>
        <v>787</v>
      </c>
      <c r="J265" s="57">
        <f>J128+J141+J156+J174+J201+J208+J232+J241+J246+J247+J248</f>
        <v>142</v>
      </c>
      <c r="K265" s="57">
        <f>K128+K141+K156+K174+K201+K208+K232+K241+K246+K247+K248</f>
        <v>142</v>
      </c>
      <c r="L265" s="65"/>
      <c r="M265" s="65"/>
      <c r="N265" s="65"/>
      <c r="O265" s="65"/>
      <c r="P265" s="65"/>
      <c r="Q265" s="65"/>
    </row>
    <row r="266" spans="1:17" x14ac:dyDescent="0.2">
      <c r="A266" s="16"/>
      <c r="B266" s="13"/>
      <c r="C266" s="11"/>
      <c r="D266" s="24"/>
      <c r="E266" s="11"/>
      <c r="F266" s="10"/>
      <c r="G266" s="10"/>
      <c r="H266" s="10"/>
      <c r="I266" s="10"/>
      <c r="J266" s="10"/>
      <c r="K266" s="10"/>
    </row>
    <row r="267" spans="1:17" ht="30" customHeight="1" x14ac:dyDescent="0.2">
      <c r="A267" s="141" t="s">
        <v>324</v>
      </c>
      <c r="B267" s="142"/>
      <c r="C267" s="142"/>
      <c r="D267" s="142"/>
      <c r="E267" s="142"/>
      <c r="F267" s="142"/>
      <c r="G267" s="142"/>
      <c r="H267" s="142"/>
      <c r="I267" s="142"/>
      <c r="J267" s="142"/>
      <c r="K267" s="143"/>
    </row>
    <row r="268" spans="1:17" ht="66.599999999999994" customHeight="1" x14ac:dyDescent="0.2">
      <c r="A268" s="16" t="s">
        <v>392</v>
      </c>
      <c r="B268" s="13"/>
      <c r="C268" s="11"/>
      <c r="D268" s="24" t="s">
        <v>227</v>
      </c>
      <c r="E268" s="11"/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</row>
    <row r="269" spans="1:17" ht="36.6" customHeight="1" x14ac:dyDescent="0.2">
      <c r="A269" s="141" t="s">
        <v>325</v>
      </c>
      <c r="B269" s="142"/>
      <c r="C269" s="142"/>
      <c r="D269" s="142"/>
      <c r="E269" s="142"/>
      <c r="F269" s="142"/>
      <c r="G269" s="142"/>
      <c r="H269" s="142"/>
      <c r="I269" s="142"/>
      <c r="J269" s="142"/>
      <c r="K269" s="143"/>
    </row>
    <row r="270" spans="1:17" ht="87.6" customHeight="1" x14ac:dyDescent="0.2">
      <c r="A270" s="16" t="s">
        <v>326</v>
      </c>
      <c r="B270" s="13" t="s">
        <v>327</v>
      </c>
      <c r="C270" s="11"/>
      <c r="D270" s="24" t="s">
        <v>421</v>
      </c>
      <c r="E270" s="11"/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</row>
    <row r="271" spans="1:17" x14ac:dyDescent="0.2">
      <c r="A271" s="16"/>
      <c r="B271" s="13"/>
      <c r="C271" s="11"/>
      <c r="D271" s="24"/>
      <c r="E271" s="11"/>
      <c r="F271" s="11"/>
      <c r="G271" s="11"/>
      <c r="H271" s="11"/>
      <c r="I271" s="11"/>
      <c r="J271" s="11"/>
      <c r="K271" s="11"/>
    </row>
    <row r="272" spans="1:17" ht="87.6" customHeight="1" x14ac:dyDescent="0.2">
      <c r="A272" s="16" t="s">
        <v>328</v>
      </c>
      <c r="B272" s="13" t="s">
        <v>329</v>
      </c>
      <c r="C272" s="11"/>
      <c r="D272" s="24" t="s">
        <v>330</v>
      </c>
      <c r="E272" s="11" t="s">
        <v>91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</row>
    <row r="273" spans="1:17" ht="22.9" customHeight="1" x14ac:dyDescent="0.2">
      <c r="A273" s="141" t="s">
        <v>331</v>
      </c>
      <c r="B273" s="142"/>
      <c r="C273" s="142"/>
      <c r="D273" s="142"/>
      <c r="E273" s="142"/>
      <c r="F273" s="142"/>
      <c r="G273" s="142"/>
      <c r="H273" s="142"/>
      <c r="I273" s="142"/>
      <c r="J273" s="142"/>
      <c r="K273" s="143"/>
    </row>
    <row r="274" spans="1:17" ht="123.75" x14ac:dyDescent="0.2">
      <c r="A274" s="16" t="s">
        <v>332</v>
      </c>
      <c r="B274" s="13"/>
      <c r="C274" s="11"/>
      <c r="D274" s="24" t="s">
        <v>426</v>
      </c>
      <c r="E274" s="11" t="s">
        <v>91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</row>
    <row r="275" spans="1:17" ht="113.45" customHeight="1" x14ac:dyDescent="0.2">
      <c r="A275" s="16" t="s">
        <v>333</v>
      </c>
      <c r="B275" s="13"/>
      <c r="C275" s="11"/>
      <c r="D275" s="24" t="s">
        <v>422</v>
      </c>
      <c r="E275" s="11"/>
      <c r="F275" s="11"/>
      <c r="G275" s="11"/>
      <c r="H275" s="11"/>
      <c r="I275" s="11"/>
      <c r="J275" s="11"/>
      <c r="K275" s="11"/>
    </row>
    <row r="276" spans="1:17" ht="67.5" x14ac:dyDescent="0.2">
      <c r="A276" s="16" t="s">
        <v>334</v>
      </c>
      <c r="B276" s="13"/>
      <c r="C276" s="11"/>
      <c r="D276" s="24" t="s">
        <v>227</v>
      </c>
      <c r="E276" s="11"/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</row>
    <row r="277" spans="1:17" ht="33.75" x14ac:dyDescent="0.2">
      <c r="A277" s="16" t="s">
        <v>335</v>
      </c>
      <c r="B277" s="13"/>
      <c r="C277" s="11"/>
      <c r="D277" s="24"/>
      <c r="E277" s="11"/>
      <c r="F277" s="11"/>
      <c r="G277" s="11"/>
      <c r="H277" s="11"/>
      <c r="I277" s="11"/>
      <c r="J277" s="11"/>
      <c r="K277" s="11"/>
    </row>
    <row r="278" spans="1:17" x14ac:dyDescent="0.2">
      <c r="A278" s="16" t="s">
        <v>336</v>
      </c>
      <c r="B278" s="13"/>
      <c r="C278" s="11"/>
      <c r="D278" s="24"/>
      <c r="E278" s="11"/>
      <c r="F278" s="11"/>
      <c r="G278" s="11"/>
      <c r="H278" s="11"/>
      <c r="I278" s="11"/>
      <c r="J278" s="11"/>
      <c r="K278" s="11"/>
    </row>
    <row r="279" spans="1:17" ht="76.900000000000006" customHeight="1" x14ac:dyDescent="0.2">
      <c r="A279" s="16" t="s">
        <v>337</v>
      </c>
      <c r="B279" s="13"/>
      <c r="C279" s="11"/>
      <c r="D279" s="24" t="s">
        <v>341</v>
      </c>
      <c r="E279" s="11"/>
      <c r="F279" s="11">
        <v>0</v>
      </c>
      <c r="G279" s="11">
        <v>0</v>
      </c>
      <c r="H279" s="11">
        <v>0</v>
      </c>
      <c r="I279" s="11">
        <v>0</v>
      </c>
      <c r="J279" s="11">
        <v>0</v>
      </c>
      <c r="K279" s="11">
        <v>0</v>
      </c>
    </row>
    <row r="280" spans="1:17" ht="33.75" x14ac:dyDescent="0.2">
      <c r="A280" s="16" t="s">
        <v>338</v>
      </c>
      <c r="B280" s="13"/>
      <c r="C280" s="11"/>
      <c r="D280" s="24"/>
      <c r="E280" s="11"/>
      <c r="F280" s="11"/>
      <c r="G280" s="11"/>
      <c r="H280" s="11"/>
      <c r="I280" s="11"/>
      <c r="J280" s="11"/>
      <c r="K280" s="11"/>
    </row>
    <row r="281" spans="1:17" x14ac:dyDescent="0.2">
      <c r="A281" s="16" t="s">
        <v>339</v>
      </c>
      <c r="B281" s="13"/>
      <c r="C281" s="11"/>
      <c r="D281" s="24"/>
      <c r="E281" s="11"/>
      <c r="F281" s="11"/>
      <c r="G281" s="11"/>
      <c r="H281" s="11"/>
      <c r="I281" s="11"/>
      <c r="J281" s="11"/>
      <c r="K281" s="11"/>
    </row>
    <row r="282" spans="1:17" x14ac:dyDescent="0.2">
      <c r="A282" s="16" t="s">
        <v>340</v>
      </c>
      <c r="B282" s="13"/>
      <c r="C282" s="11"/>
      <c r="D282" s="24"/>
      <c r="E282" s="11"/>
      <c r="F282" s="11"/>
      <c r="G282" s="11"/>
      <c r="H282" s="11"/>
      <c r="I282" s="11"/>
      <c r="J282" s="11"/>
      <c r="K282" s="11"/>
    </row>
    <row r="283" spans="1:17" ht="220.15" customHeight="1" x14ac:dyDescent="0.2">
      <c r="A283" s="16" t="s">
        <v>342</v>
      </c>
      <c r="B283" s="13" t="s">
        <v>347</v>
      </c>
      <c r="C283" s="11"/>
      <c r="D283" s="24" t="s">
        <v>427</v>
      </c>
      <c r="E283" s="11" t="s">
        <v>348</v>
      </c>
      <c r="F283" s="11"/>
      <c r="G283" s="11"/>
      <c r="H283" s="11"/>
      <c r="I283" s="11"/>
      <c r="J283" s="11"/>
      <c r="K283" s="11"/>
    </row>
    <row r="284" spans="1:17" ht="22.5" x14ac:dyDescent="0.2">
      <c r="A284" s="16" t="s">
        <v>343</v>
      </c>
      <c r="B284" s="13"/>
      <c r="C284" s="11"/>
      <c r="D284" s="24"/>
      <c r="E284" s="11"/>
      <c r="F284" s="11"/>
      <c r="G284" s="11"/>
      <c r="H284" s="11"/>
      <c r="I284" s="11"/>
      <c r="J284" s="11"/>
      <c r="K284" s="11"/>
    </row>
    <row r="285" spans="1:17" ht="22.5" x14ac:dyDescent="0.2">
      <c r="A285" s="16" t="s">
        <v>344</v>
      </c>
      <c r="B285" s="13"/>
      <c r="C285" s="11"/>
      <c r="D285" s="24"/>
      <c r="E285" s="11"/>
      <c r="F285" s="11"/>
      <c r="G285" s="11"/>
      <c r="H285" s="11"/>
      <c r="I285" s="11"/>
      <c r="J285" s="11"/>
      <c r="K285" s="11"/>
    </row>
    <row r="286" spans="1:17" ht="22.5" x14ac:dyDescent="0.2">
      <c r="A286" s="16" t="s">
        <v>345</v>
      </c>
      <c r="B286" s="13"/>
      <c r="C286" s="11"/>
      <c r="D286" s="24"/>
      <c r="E286" s="11"/>
      <c r="F286" s="11"/>
      <c r="G286" s="11"/>
      <c r="H286" s="11"/>
      <c r="I286" s="11"/>
      <c r="J286" s="11"/>
      <c r="K286" s="11"/>
      <c r="L286" s="42"/>
      <c r="M286" s="15"/>
    </row>
    <row r="287" spans="1:17" x14ac:dyDescent="0.2">
      <c r="A287" s="16" t="s">
        <v>346</v>
      </c>
      <c r="B287" s="13"/>
      <c r="C287" s="11"/>
      <c r="D287" s="24"/>
      <c r="E287" s="11"/>
      <c r="F287" s="11"/>
      <c r="G287" s="11"/>
      <c r="H287" s="11"/>
      <c r="I287" s="11"/>
      <c r="J287" s="11"/>
      <c r="K287" s="11"/>
      <c r="L287" s="42"/>
      <c r="M287" s="15"/>
    </row>
    <row r="288" spans="1:17" ht="19.149999999999999" customHeight="1" x14ac:dyDescent="0.2">
      <c r="A288" s="16" t="s">
        <v>349</v>
      </c>
      <c r="B288" s="13"/>
      <c r="C288" s="11"/>
      <c r="D288" s="24"/>
      <c r="E288" s="11"/>
      <c r="F288" s="64">
        <f>F290+F291+F292+F293</f>
        <v>402829.78700000001</v>
      </c>
      <c r="G288" s="57">
        <f t="shared" ref="G288:K288" si="34">G290+G291+G292+G293</f>
        <v>65582.58</v>
      </c>
      <c r="H288" s="57">
        <f t="shared" si="34"/>
        <v>48927.116999999998</v>
      </c>
      <c r="I288" s="57">
        <f t="shared" si="34"/>
        <v>101881.95</v>
      </c>
      <c r="J288" s="57">
        <f t="shared" si="34"/>
        <v>110757.16</v>
      </c>
      <c r="K288" s="76">
        <f t="shared" si="34"/>
        <v>75680.98</v>
      </c>
      <c r="L288" s="82"/>
      <c r="M288" s="138"/>
      <c r="N288" s="139"/>
      <c r="O288" s="139"/>
      <c r="P288" s="139"/>
      <c r="Q288" s="139"/>
    </row>
    <row r="289" spans="1:17" ht="12.75" x14ac:dyDescent="0.2">
      <c r="A289" s="16" t="s">
        <v>350</v>
      </c>
      <c r="B289" s="13"/>
      <c r="C289" s="11"/>
      <c r="D289" s="24"/>
      <c r="E289" s="11"/>
      <c r="F289" s="56"/>
      <c r="G289" s="56"/>
      <c r="H289" s="56"/>
      <c r="I289" s="56"/>
      <c r="J289" s="12"/>
      <c r="K289" s="78"/>
      <c r="L289" s="83"/>
      <c r="M289" s="15"/>
    </row>
    <row r="290" spans="1:17" ht="11.45" customHeight="1" x14ac:dyDescent="0.2">
      <c r="A290" s="16" t="s">
        <v>351</v>
      </c>
      <c r="B290" s="13"/>
      <c r="C290" s="11"/>
      <c r="D290" s="24"/>
      <c r="E290" s="14"/>
      <c r="F290" s="14">
        <f t="shared" ref="F290:K290" si="35">F41+F112+F263</f>
        <v>123447.15700000001</v>
      </c>
      <c r="G290" s="14">
        <f t="shared" si="35"/>
        <v>1200</v>
      </c>
      <c r="H290" s="14">
        <f t="shared" si="35"/>
        <v>2877.2370000000005</v>
      </c>
      <c r="I290" s="14">
        <f t="shared" si="35"/>
        <v>29267.759999999998</v>
      </c>
      <c r="J290" s="14">
        <f t="shared" si="35"/>
        <v>58677.98</v>
      </c>
      <c r="K290" s="79">
        <f t="shared" si="35"/>
        <v>31424.18</v>
      </c>
      <c r="L290" s="83"/>
      <c r="M290" s="15"/>
    </row>
    <row r="291" spans="1:17" ht="18.600000000000001" customHeight="1" x14ac:dyDescent="0.2">
      <c r="A291" s="16" t="s">
        <v>352</v>
      </c>
      <c r="B291" s="13"/>
      <c r="C291" s="11"/>
      <c r="D291" s="24"/>
      <c r="E291" s="11"/>
      <c r="F291" s="56">
        <f t="shared" ref="F291:K291" si="36">F264</f>
        <v>2529.1800000000003</v>
      </c>
      <c r="G291" s="56">
        <f t="shared" si="36"/>
        <v>0</v>
      </c>
      <c r="H291" s="56">
        <f t="shared" si="36"/>
        <v>0</v>
      </c>
      <c r="I291" s="56">
        <f t="shared" si="36"/>
        <v>0</v>
      </c>
      <c r="J291" s="56">
        <f t="shared" si="36"/>
        <v>1414.38</v>
      </c>
      <c r="K291" s="80">
        <f t="shared" si="36"/>
        <v>1114.8</v>
      </c>
      <c r="L291" s="83"/>
      <c r="M291" s="138"/>
      <c r="N291" s="139"/>
      <c r="O291" s="139"/>
      <c r="P291" s="139"/>
      <c r="Q291" s="139"/>
    </row>
    <row r="292" spans="1:17" ht="15" customHeight="1" x14ac:dyDescent="0.2">
      <c r="A292" s="16" t="s">
        <v>353</v>
      </c>
      <c r="B292" s="13"/>
      <c r="C292" s="11"/>
      <c r="D292" s="24"/>
      <c r="E292" s="11"/>
      <c r="F292" s="66">
        <f t="shared" ref="F292:K292" si="37">F40</f>
        <v>126339</v>
      </c>
      <c r="G292" s="66">
        <f t="shared" si="37"/>
        <v>28700</v>
      </c>
      <c r="H292" s="66">
        <f t="shared" si="37"/>
        <v>0</v>
      </c>
      <c r="I292" s="66">
        <f t="shared" si="37"/>
        <v>31312</v>
      </c>
      <c r="J292" s="66">
        <f t="shared" si="37"/>
        <v>32627</v>
      </c>
      <c r="K292" s="81">
        <f t="shared" si="37"/>
        <v>33700</v>
      </c>
      <c r="L292" s="83"/>
    </row>
    <row r="293" spans="1:17" ht="22.5" x14ac:dyDescent="0.2">
      <c r="A293" s="16" t="s">
        <v>354</v>
      </c>
      <c r="B293" s="13"/>
      <c r="C293" s="11"/>
      <c r="D293" s="24"/>
      <c r="E293" s="11"/>
      <c r="F293" s="14">
        <f>G293+H293+I293+J293+K293</f>
        <v>150514.44999999998</v>
      </c>
      <c r="G293" s="56">
        <v>35682.58</v>
      </c>
      <c r="H293" s="56">
        <v>46049.88</v>
      </c>
      <c r="I293" s="56">
        <v>41302.19</v>
      </c>
      <c r="J293" s="12">
        <v>18037.8</v>
      </c>
      <c r="K293" s="78">
        <v>9442</v>
      </c>
      <c r="L293" s="83"/>
    </row>
    <row r="294" spans="1:17" ht="81" customHeight="1" x14ac:dyDescent="0.2">
      <c r="A294" s="8"/>
      <c r="B294" s="4"/>
      <c r="C294" s="144"/>
      <c r="D294" s="145"/>
      <c r="E294" s="144"/>
      <c r="F294" s="146"/>
      <c r="G294" s="65"/>
      <c r="H294" s="65"/>
      <c r="I294" s="65"/>
      <c r="J294" s="65"/>
      <c r="K294" s="65"/>
      <c r="L294" s="132"/>
      <c r="M294" s="132"/>
      <c r="N294" s="132"/>
    </row>
    <row r="295" spans="1:17" x14ac:dyDescent="0.2">
      <c r="A295" s="8"/>
      <c r="B295" s="4"/>
      <c r="C295" s="1"/>
      <c r="D295" s="23"/>
      <c r="E295" s="1"/>
      <c r="F295" s="36"/>
      <c r="G295" s="36"/>
      <c r="H295" s="36"/>
      <c r="I295" s="36"/>
      <c r="J295" s="32"/>
      <c r="K295" s="32"/>
    </row>
    <row r="296" spans="1:17" ht="15" x14ac:dyDescent="0.2">
      <c r="A296" s="8"/>
      <c r="B296" s="4"/>
      <c r="C296" s="1"/>
      <c r="D296" s="23"/>
      <c r="E296" s="1"/>
      <c r="F296" s="36"/>
      <c r="G296" s="36"/>
      <c r="H296" s="36"/>
      <c r="I296" s="36"/>
      <c r="J296" s="32"/>
      <c r="K296" s="32"/>
      <c r="L296" s="43"/>
    </row>
    <row r="297" spans="1:17" x14ac:dyDescent="0.2">
      <c r="A297" s="8"/>
      <c r="B297" s="4"/>
      <c r="C297" s="1"/>
      <c r="D297" s="23"/>
      <c r="E297" s="1"/>
      <c r="F297" s="36"/>
      <c r="G297" s="36"/>
      <c r="H297" s="36"/>
      <c r="I297" s="36"/>
      <c r="J297" s="32"/>
      <c r="K297" s="32"/>
    </row>
    <row r="298" spans="1:17" x14ac:dyDescent="0.2">
      <c r="A298" s="8"/>
      <c r="B298" s="4"/>
      <c r="C298" s="1"/>
      <c r="D298" s="23"/>
      <c r="E298" s="1"/>
      <c r="F298" s="36"/>
      <c r="G298" s="36"/>
      <c r="H298" s="36"/>
      <c r="I298" s="36"/>
      <c r="J298" s="32"/>
      <c r="K298" s="32"/>
    </row>
    <row r="299" spans="1:17" x14ac:dyDescent="0.2">
      <c r="A299" s="8"/>
      <c r="B299" s="4"/>
      <c r="C299" s="1"/>
      <c r="D299" s="23"/>
      <c r="E299" s="1"/>
      <c r="F299" s="36"/>
      <c r="G299" s="36"/>
      <c r="H299" s="36"/>
      <c r="I299" s="36"/>
      <c r="J299" s="32"/>
      <c r="K299" s="32"/>
    </row>
    <row r="300" spans="1:17" x14ac:dyDescent="0.2">
      <c r="A300" s="8"/>
      <c r="B300" s="4"/>
      <c r="C300" s="1"/>
      <c r="D300" s="23"/>
      <c r="E300" s="1"/>
      <c r="F300" s="15"/>
      <c r="G300" s="15"/>
      <c r="H300" s="15"/>
      <c r="I300" s="15"/>
      <c r="J300" s="15"/>
      <c r="K300" s="15"/>
    </row>
    <row r="301" spans="1:17" x14ac:dyDescent="0.2">
      <c r="A301" s="8"/>
      <c r="B301" s="4"/>
      <c r="C301" s="1"/>
      <c r="D301" s="23"/>
      <c r="E301" s="1"/>
      <c r="F301" s="15"/>
      <c r="G301" s="15"/>
      <c r="H301" s="15"/>
      <c r="I301" s="15"/>
      <c r="J301" s="15"/>
      <c r="K301" s="15"/>
    </row>
    <row r="302" spans="1:17" x14ac:dyDescent="0.2">
      <c r="A302" s="8"/>
      <c r="B302" s="4"/>
      <c r="C302" s="1"/>
      <c r="D302" s="23"/>
      <c r="E302" s="1"/>
    </row>
    <row r="303" spans="1:17" x14ac:dyDescent="0.2">
      <c r="A303" s="8"/>
      <c r="B303" s="4"/>
      <c r="C303" s="1"/>
      <c r="D303" s="23"/>
      <c r="E303" s="1"/>
    </row>
    <row r="304" spans="1:17" x14ac:dyDescent="0.2">
      <c r="A304" s="8"/>
      <c r="B304" s="4"/>
      <c r="C304" s="1"/>
      <c r="D304" s="23"/>
      <c r="E304" s="1"/>
    </row>
    <row r="305" spans="1:5" x14ac:dyDescent="0.2">
      <c r="A305" s="8"/>
      <c r="B305" s="4"/>
      <c r="C305" s="1"/>
      <c r="D305" s="23"/>
      <c r="E305" s="1"/>
    </row>
    <row r="306" spans="1:5" x14ac:dyDescent="0.2">
      <c r="A306" s="8"/>
      <c r="B306" s="4"/>
      <c r="C306" s="1"/>
      <c r="D306" s="23"/>
      <c r="E306" s="1"/>
    </row>
    <row r="307" spans="1:5" x14ac:dyDescent="0.2">
      <c r="A307" s="8"/>
      <c r="B307" s="4"/>
      <c r="C307" s="1"/>
      <c r="D307" s="23"/>
      <c r="E307" s="1"/>
    </row>
    <row r="308" spans="1:5" x14ac:dyDescent="0.2">
      <c r="A308" s="8"/>
      <c r="B308" s="4"/>
      <c r="C308" s="1"/>
      <c r="D308" s="23"/>
      <c r="E308" s="1"/>
    </row>
    <row r="309" spans="1:5" x14ac:dyDescent="0.2">
      <c r="A309" s="8"/>
      <c r="B309" s="4"/>
      <c r="C309" s="1"/>
      <c r="D309" s="23"/>
      <c r="E309" s="1"/>
    </row>
    <row r="310" spans="1:5" x14ac:dyDescent="0.2">
      <c r="A310" s="8"/>
      <c r="B310" s="4"/>
      <c r="C310" s="1"/>
      <c r="D310" s="23"/>
      <c r="E310" s="1"/>
    </row>
    <row r="311" spans="1:5" x14ac:dyDescent="0.2">
      <c r="A311" s="8"/>
      <c r="B311" s="4"/>
      <c r="C311" s="1"/>
      <c r="D311" s="23"/>
      <c r="E311" s="1"/>
    </row>
    <row r="312" spans="1:5" x14ac:dyDescent="0.2">
      <c r="A312" s="8"/>
      <c r="B312" s="4"/>
      <c r="C312" s="1"/>
      <c r="D312" s="23"/>
      <c r="E312" s="1"/>
    </row>
    <row r="313" spans="1:5" x14ac:dyDescent="0.2">
      <c r="A313" s="8"/>
      <c r="B313" s="4"/>
      <c r="C313" s="1"/>
      <c r="D313" s="23"/>
      <c r="E313" s="1"/>
    </row>
    <row r="314" spans="1:5" x14ac:dyDescent="0.2">
      <c r="A314" s="8"/>
      <c r="B314" s="4"/>
      <c r="C314" s="1"/>
      <c r="D314" s="23"/>
      <c r="E314" s="1"/>
    </row>
    <row r="315" spans="1:5" x14ac:dyDescent="0.2">
      <c r="A315" s="8"/>
      <c r="B315" s="4"/>
      <c r="C315" s="1"/>
      <c r="D315" s="23"/>
      <c r="E315" s="1"/>
    </row>
    <row r="316" spans="1:5" x14ac:dyDescent="0.2">
      <c r="A316" s="8"/>
      <c r="B316" s="4"/>
      <c r="C316" s="1"/>
      <c r="D316" s="23"/>
      <c r="E316" s="1"/>
    </row>
    <row r="317" spans="1:5" x14ac:dyDescent="0.2">
      <c r="A317" s="8"/>
      <c r="B317" s="4"/>
      <c r="C317" s="1"/>
      <c r="D317" s="23"/>
      <c r="E317" s="1"/>
    </row>
    <row r="318" spans="1:5" x14ac:dyDescent="0.2">
      <c r="A318" s="8"/>
      <c r="B318" s="4"/>
      <c r="C318" s="1"/>
      <c r="D318" s="23"/>
      <c r="E318" s="1"/>
    </row>
    <row r="319" spans="1:5" x14ac:dyDescent="0.2">
      <c r="A319" s="8"/>
      <c r="B319" s="4"/>
      <c r="C319" s="1"/>
      <c r="D319" s="23"/>
      <c r="E319" s="1"/>
    </row>
    <row r="320" spans="1:5" x14ac:dyDescent="0.2">
      <c r="A320" s="8"/>
      <c r="B320" s="4"/>
      <c r="C320" s="1"/>
      <c r="D320" s="23"/>
      <c r="E320" s="1"/>
    </row>
    <row r="321" spans="1:5" x14ac:dyDescent="0.2">
      <c r="A321" s="8"/>
      <c r="B321" s="4"/>
      <c r="C321" s="1"/>
      <c r="D321" s="23"/>
      <c r="E321" s="1"/>
    </row>
    <row r="322" spans="1:5" x14ac:dyDescent="0.2">
      <c r="A322" s="8"/>
      <c r="B322" s="4"/>
      <c r="C322" s="1"/>
      <c r="D322" s="23"/>
      <c r="E322" s="1"/>
    </row>
    <row r="323" spans="1:5" x14ac:dyDescent="0.2">
      <c r="A323" s="8"/>
      <c r="B323" s="4"/>
      <c r="C323" s="1"/>
      <c r="D323" s="23"/>
      <c r="E323" s="1"/>
    </row>
    <row r="324" spans="1:5" x14ac:dyDescent="0.2">
      <c r="A324" s="8"/>
      <c r="B324" s="4"/>
      <c r="C324" s="1"/>
      <c r="D324" s="23"/>
      <c r="E324" s="1"/>
    </row>
    <row r="325" spans="1:5" x14ac:dyDescent="0.2">
      <c r="A325" s="8"/>
      <c r="B325" s="4"/>
      <c r="C325" s="1"/>
      <c r="D325" s="23"/>
      <c r="E325" s="1"/>
    </row>
    <row r="326" spans="1:5" x14ac:dyDescent="0.2">
      <c r="A326" s="8"/>
      <c r="B326" s="4"/>
      <c r="C326" s="1"/>
      <c r="D326" s="23"/>
      <c r="E326" s="1"/>
    </row>
    <row r="327" spans="1:5" x14ac:dyDescent="0.2">
      <c r="A327" s="8"/>
      <c r="B327" s="4"/>
      <c r="C327" s="1"/>
      <c r="D327" s="23"/>
      <c r="E327" s="1"/>
    </row>
    <row r="328" spans="1:5" x14ac:dyDescent="0.2">
      <c r="A328" s="8"/>
      <c r="B328" s="4"/>
      <c r="C328" s="1"/>
      <c r="D328" s="23"/>
      <c r="E328" s="1"/>
    </row>
    <row r="329" spans="1:5" x14ac:dyDescent="0.2">
      <c r="A329" s="8"/>
      <c r="B329" s="4"/>
      <c r="C329" s="1"/>
      <c r="D329" s="23"/>
      <c r="E329" s="1"/>
    </row>
    <row r="330" spans="1:5" x14ac:dyDescent="0.2">
      <c r="A330" s="8"/>
      <c r="B330" s="4"/>
      <c r="C330" s="1"/>
      <c r="D330" s="23"/>
      <c r="E330" s="1"/>
    </row>
    <row r="331" spans="1:5" x14ac:dyDescent="0.2">
      <c r="A331" s="8"/>
      <c r="B331" s="4"/>
      <c r="C331" s="1"/>
      <c r="D331" s="23"/>
      <c r="E331" s="1"/>
    </row>
    <row r="332" spans="1:5" x14ac:dyDescent="0.2">
      <c r="A332" s="8"/>
      <c r="B332" s="4"/>
      <c r="C332" s="1"/>
      <c r="D332" s="23"/>
      <c r="E332" s="1"/>
    </row>
    <row r="333" spans="1:5" x14ac:dyDescent="0.2">
      <c r="A333" s="8"/>
      <c r="B333" s="4"/>
      <c r="C333" s="1"/>
      <c r="D333" s="23"/>
      <c r="E333" s="1"/>
    </row>
    <row r="334" spans="1:5" x14ac:dyDescent="0.2">
      <c r="A334" s="8"/>
      <c r="B334" s="4"/>
      <c r="C334" s="1"/>
      <c r="D334" s="23"/>
      <c r="E334" s="1"/>
    </row>
    <row r="335" spans="1:5" x14ac:dyDescent="0.2">
      <c r="A335" s="8"/>
      <c r="B335" s="4"/>
      <c r="C335" s="1"/>
      <c r="D335" s="23"/>
      <c r="E335" s="1"/>
    </row>
    <row r="336" spans="1:5" x14ac:dyDescent="0.2">
      <c r="A336" s="8"/>
      <c r="B336" s="4"/>
      <c r="C336" s="1"/>
      <c r="D336" s="23"/>
      <c r="E336" s="1"/>
    </row>
    <row r="337" spans="1:5" x14ac:dyDescent="0.2">
      <c r="A337" s="8"/>
      <c r="B337" s="4"/>
      <c r="C337" s="1"/>
      <c r="D337" s="23"/>
      <c r="E337" s="1"/>
    </row>
    <row r="338" spans="1:5" x14ac:dyDescent="0.2">
      <c r="A338" s="8"/>
      <c r="B338" s="4"/>
      <c r="C338" s="1"/>
      <c r="D338" s="23"/>
      <c r="E338" s="1"/>
    </row>
    <row r="339" spans="1:5" x14ac:dyDescent="0.2">
      <c r="A339" s="8"/>
      <c r="B339" s="4"/>
      <c r="C339" s="1"/>
      <c r="D339" s="23"/>
      <c r="E339" s="1"/>
    </row>
    <row r="340" spans="1:5" x14ac:dyDescent="0.2">
      <c r="A340" s="8"/>
      <c r="B340" s="4"/>
      <c r="C340" s="1"/>
      <c r="D340" s="23"/>
      <c r="E340" s="1"/>
    </row>
    <row r="341" spans="1:5" x14ac:dyDescent="0.2">
      <c r="A341" s="8"/>
      <c r="B341" s="4"/>
      <c r="C341" s="1"/>
      <c r="D341" s="23"/>
      <c r="E341" s="1"/>
    </row>
    <row r="342" spans="1:5" x14ac:dyDescent="0.2">
      <c r="A342" s="8"/>
      <c r="B342" s="4"/>
      <c r="C342" s="1"/>
      <c r="D342" s="23"/>
      <c r="E342" s="1"/>
    </row>
    <row r="343" spans="1:5" x14ac:dyDescent="0.2">
      <c r="A343" s="8"/>
      <c r="B343" s="4"/>
      <c r="C343" s="1"/>
      <c r="D343" s="23"/>
      <c r="E343" s="1"/>
    </row>
    <row r="344" spans="1:5" x14ac:dyDescent="0.2">
      <c r="A344" s="8"/>
      <c r="B344" s="4"/>
      <c r="C344" s="1"/>
      <c r="D344" s="23"/>
      <c r="E344" s="1"/>
    </row>
    <row r="345" spans="1:5" x14ac:dyDescent="0.2">
      <c r="A345" s="8"/>
      <c r="B345" s="4"/>
      <c r="C345" s="1"/>
      <c r="D345" s="23"/>
      <c r="E345" s="1"/>
    </row>
    <row r="346" spans="1:5" x14ac:dyDescent="0.2">
      <c r="A346" s="8"/>
      <c r="B346" s="4"/>
      <c r="C346" s="1"/>
      <c r="D346" s="23"/>
      <c r="E346" s="1"/>
    </row>
    <row r="347" spans="1:5" x14ac:dyDescent="0.2">
      <c r="A347" s="8"/>
      <c r="B347" s="4"/>
      <c r="C347" s="1"/>
      <c r="D347" s="23"/>
      <c r="E347" s="1"/>
    </row>
    <row r="348" spans="1:5" x14ac:dyDescent="0.2">
      <c r="A348" s="8"/>
      <c r="B348" s="4"/>
      <c r="C348" s="1"/>
      <c r="D348" s="23"/>
      <c r="E348" s="1"/>
    </row>
    <row r="349" spans="1:5" x14ac:dyDescent="0.2">
      <c r="A349" s="8"/>
      <c r="B349" s="4"/>
      <c r="C349" s="1"/>
      <c r="D349" s="23"/>
      <c r="E349" s="1"/>
    </row>
    <row r="350" spans="1:5" x14ac:dyDescent="0.2">
      <c r="A350" s="8"/>
      <c r="B350" s="4"/>
      <c r="C350" s="1"/>
      <c r="D350" s="23"/>
      <c r="E350" s="1"/>
    </row>
    <row r="351" spans="1:5" x14ac:dyDescent="0.2">
      <c r="A351" s="8"/>
      <c r="B351" s="4"/>
      <c r="C351" s="1"/>
      <c r="D351" s="23"/>
      <c r="E351" s="1"/>
    </row>
    <row r="352" spans="1:5" x14ac:dyDescent="0.2">
      <c r="A352" s="8"/>
      <c r="B352" s="4"/>
      <c r="C352" s="1"/>
      <c r="D352" s="23"/>
      <c r="E352" s="1"/>
    </row>
    <row r="353" spans="1:5" x14ac:dyDescent="0.2">
      <c r="A353" s="8"/>
      <c r="B353" s="4"/>
      <c r="C353" s="1"/>
      <c r="D353" s="23"/>
      <c r="E353" s="1"/>
    </row>
    <row r="354" spans="1:5" x14ac:dyDescent="0.2">
      <c r="A354" s="8"/>
      <c r="B354" s="4"/>
      <c r="C354" s="1"/>
      <c r="D354" s="23"/>
      <c r="E354" s="1"/>
    </row>
    <row r="355" spans="1:5" x14ac:dyDescent="0.2">
      <c r="A355" s="8"/>
      <c r="B355" s="4"/>
      <c r="C355" s="1"/>
      <c r="D355" s="23"/>
      <c r="E355" s="1"/>
    </row>
    <row r="356" spans="1:5" x14ac:dyDescent="0.2">
      <c r="A356" s="8"/>
      <c r="B356" s="4"/>
      <c r="C356" s="1"/>
      <c r="D356" s="23"/>
      <c r="E356" s="1"/>
    </row>
    <row r="357" spans="1:5" x14ac:dyDescent="0.2">
      <c r="A357" s="8"/>
      <c r="B357" s="4"/>
      <c r="C357" s="1"/>
      <c r="D357" s="23"/>
      <c r="E357" s="1"/>
    </row>
    <row r="358" spans="1:5" x14ac:dyDescent="0.2">
      <c r="A358" s="8"/>
      <c r="B358" s="4"/>
      <c r="C358" s="1"/>
      <c r="D358" s="23"/>
      <c r="E358" s="1"/>
    </row>
    <row r="359" spans="1:5" x14ac:dyDescent="0.2">
      <c r="A359" s="8"/>
      <c r="B359" s="4"/>
      <c r="C359" s="1"/>
      <c r="D359" s="23"/>
      <c r="E359" s="1"/>
    </row>
    <row r="360" spans="1:5" x14ac:dyDescent="0.2">
      <c r="A360" s="8"/>
      <c r="B360" s="4"/>
      <c r="C360" s="1"/>
      <c r="D360" s="23"/>
      <c r="E360" s="1"/>
    </row>
    <row r="361" spans="1:5" x14ac:dyDescent="0.2">
      <c r="A361" s="8"/>
      <c r="B361" s="4"/>
      <c r="C361" s="1"/>
      <c r="D361" s="23"/>
      <c r="E361" s="1"/>
    </row>
    <row r="362" spans="1:5" x14ac:dyDescent="0.2">
      <c r="A362" s="8"/>
      <c r="B362" s="4"/>
      <c r="C362" s="1"/>
      <c r="D362" s="23"/>
      <c r="E362" s="1"/>
    </row>
    <row r="363" spans="1:5" x14ac:dyDescent="0.2">
      <c r="A363" s="8"/>
      <c r="B363" s="4"/>
      <c r="C363" s="1"/>
      <c r="D363" s="23"/>
      <c r="E363" s="1"/>
    </row>
    <row r="364" spans="1:5" x14ac:dyDescent="0.2">
      <c r="A364" s="8"/>
      <c r="B364" s="4"/>
      <c r="C364" s="1"/>
      <c r="D364" s="23"/>
      <c r="E364" s="1"/>
    </row>
    <row r="365" spans="1:5" x14ac:dyDescent="0.2">
      <c r="A365" s="8"/>
      <c r="B365" s="4"/>
      <c r="C365" s="1"/>
      <c r="D365" s="23"/>
      <c r="E365" s="1"/>
    </row>
    <row r="366" spans="1:5" x14ac:dyDescent="0.2">
      <c r="A366" s="8"/>
      <c r="B366" s="4"/>
      <c r="C366" s="1"/>
      <c r="D366" s="23"/>
      <c r="E366" s="1"/>
    </row>
    <row r="367" spans="1:5" x14ac:dyDescent="0.2">
      <c r="A367" s="8"/>
      <c r="B367" s="4"/>
      <c r="C367" s="1"/>
      <c r="D367" s="23"/>
      <c r="E367" s="1"/>
    </row>
    <row r="368" spans="1:5" x14ac:dyDescent="0.2">
      <c r="A368" s="8"/>
      <c r="B368" s="4"/>
      <c r="C368" s="1"/>
      <c r="D368" s="23"/>
      <c r="E368" s="1"/>
    </row>
    <row r="369" spans="1:5" x14ac:dyDescent="0.2">
      <c r="A369" s="8"/>
      <c r="B369" s="4"/>
      <c r="C369" s="1"/>
      <c r="D369" s="23"/>
      <c r="E369" s="1"/>
    </row>
    <row r="370" spans="1:5" x14ac:dyDescent="0.2">
      <c r="A370" s="8"/>
      <c r="B370" s="4"/>
      <c r="C370" s="1"/>
      <c r="D370" s="23"/>
      <c r="E370" s="1"/>
    </row>
    <row r="371" spans="1:5" x14ac:dyDescent="0.2">
      <c r="A371" s="8"/>
      <c r="B371" s="4"/>
      <c r="C371" s="1"/>
      <c r="D371" s="23"/>
      <c r="E371" s="1"/>
    </row>
    <row r="372" spans="1:5" x14ac:dyDescent="0.2">
      <c r="A372" s="8"/>
      <c r="B372" s="4"/>
      <c r="C372" s="1"/>
      <c r="D372" s="23"/>
      <c r="E372" s="1"/>
    </row>
    <row r="373" spans="1:5" x14ac:dyDescent="0.2">
      <c r="A373" s="8"/>
      <c r="B373" s="4"/>
      <c r="C373" s="1"/>
      <c r="D373" s="23"/>
      <c r="E373" s="1"/>
    </row>
    <row r="374" spans="1:5" x14ac:dyDescent="0.2">
      <c r="A374" s="8"/>
      <c r="B374" s="4"/>
      <c r="C374" s="1"/>
      <c r="D374" s="23"/>
      <c r="E374" s="1"/>
    </row>
    <row r="375" spans="1:5" x14ac:dyDescent="0.2">
      <c r="A375" s="8"/>
      <c r="B375" s="4"/>
      <c r="C375" s="1"/>
      <c r="D375" s="23"/>
      <c r="E375" s="1"/>
    </row>
    <row r="376" spans="1:5" x14ac:dyDescent="0.2">
      <c r="A376" s="8"/>
      <c r="B376" s="4"/>
      <c r="C376" s="1"/>
      <c r="D376" s="23"/>
      <c r="E376" s="1"/>
    </row>
    <row r="377" spans="1:5" x14ac:dyDescent="0.2">
      <c r="A377" s="8"/>
      <c r="B377" s="4"/>
      <c r="C377" s="1"/>
      <c r="D377" s="23"/>
      <c r="E377" s="1"/>
    </row>
    <row r="378" spans="1:5" x14ac:dyDescent="0.2">
      <c r="A378" s="8"/>
      <c r="B378" s="4"/>
      <c r="C378" s="1"/>
      <c r="D378" s="23"/>
      <c r="E378" s="1"/>
    </row>
    <row r="379" spans="1:5" x14ac:dyDescent="0.2">
      <c r="A379" s="8"/>
      <c r="B379" s="4"/>
      <c r="C379" s="1"/>
      <c r="D379" s="23"/>
      <c r="E379" s="1"/>
    </row>
    <row r="380" spans="1:5" x14ac:dyDescent="0.2">
      <c r="A380" s="8"/>
      <c r="B380" s="4"/>
      <c r="C380" s="1"/>
      <c r="D380" s="23"/>
      <c r="E380" s="1"/>
    </row>
    <row r="381" spans="1:5" x14ac:dyDescent="0.2">
      <c r="A381" s="8"/>
      <c r="B381" s="4"/>
      <c r="C381" s="1"/>
      <c r="D381" s="23"/>
      <c r="E381" s="1"/>
    </row>
    <row r="382" spans="1:5" x14ac:dyDescent="0.2">
      <c r="A382" s="8"/>
      <c r="B382" s="4"/>
      <c r="C382" s="1"/>
      <c r="D382" s="23"/>
      <c r="E382" s="1"/>
    </row>
    <row r="383" spans="1:5" x14ac:dyDescent="0.2">
      <c r="A383" s="8"/>
      <c r="B383" s="4"/>
      <c r="C383" s="1"/>
      <c r="D383" s="23"/>
      <c r="E383" s="1"/>
    </row>
    <row r="384" spans="1:5" x14ac:dyDescent="0.2">
      <c r="A384" s="8"/>
      <c r="B384" s="4"/>
      <c r="C384" s="1"/>
      <c r="D384" s="23"/>
      <c r="E384" s="1"/>
    </row>
    <row r="385" spans="1:5" x14ac:dyDescent="0.2">
      <c r="A385" s="8"/>
      <c r="B385" s="4"/>
      <c r="C385" s="1"/>
      <c r="D385" s="23"/>
      <c r="E385" s="1"/>
    </row>
    <row r="386" spans="1:5" x14ac:dyDescent="0.2">
      <c r="A386" s="8"/>
      <c r="B386" s="4"/>
      <c r="C386" s="1"/>
      <c r="D386" s="23"/>
      <c r="E386" s="1"/>
    </row>
    <row r="387" spans="1:5" x14ac:dyDescent="0.2">
      <c r="A387" s="8"/>
      <c r="B387" s="4"/>
      <c r="C387" s="1"/>
      <c r="D387" s="23"/>
      <c r="E387" s="1"/>
    </row>
    <row r="388" spans="1:5" x14ac:dyDescent="0.2">
      <c r="A388" s="8"/>
      <c r="B388" s="4"/>
      <c r="C388" s="1"/>
      <c r="D388" s="23"/>
      <c r="E388" s="1"/>
    </row>
    <row r="389" spans="1:5" x14ac:dyDescent="0.2">
      <c r="A389" s="8"/>
      <c r="B389" s="4"/>
      <c r="C389" s="1"/>
      <c r="D389" s="23"/>
      <c r="E389" s="1"/>
    </row>
    <row r="390" spans="1:5" x14ac:dyDescent="0.2">
      <c r="A390" s="8"/>
      <c r="B390" s="4"/>
      <c r="C390" s="1"/>
      <c r="D390" s="23"/>
      <c r="E390" s="1"/>
    </row>
    <row r="391" spans="1:5" x14ac:dyDescent="0.2">
      <c r="A391" s="8"/>
      <c r="B391" s="4"/>
      <c r="C391" s="1"/>
      <c r="D391" s="23"/>
      <c r="E391" s="1"/>
    </row>
    <row r="392" spans="1:5" x14ac:dyDescent="0.2">
      <c r="A392" s="8"/>
      <c r="B392" s="4"/>
      <c r="C392" s="1"/>
      <c r="D392" s="23"/>
      <c r="E392" s="1"/>
    </row>
    <row r="393" spans="1:5" x14ac:dyDescent="0.2">
      <c r="A393" s="8"/>
      <c r="B393" s="4"/>
      <c r="C393" s="1"/>
      <c r="D393" s="23"/>
      <c r="E393" s="1"/>
    </row>
    <row r="394" spans="1:5" x14ac:dyDescent="0.2">
      <c r="A394" s="8"/>
      <c r="B394" s="4"/>
      <c r="C394" s="1"/>
      <c r="D394" s="23"/>
      <c r="E394" s="1"/>
    </row>
    <row r="395" spans="1:5" x14ac:dyDescent="0.2">
      <c r="A395" s="8"/>
      <c r="B395" s="4"/>
      <c r="C395" s="1"/>
      <c r="D395" s="23"/>
      <c r="E395" s="1"/>
    </row>
    <row r="396" spans="1:5" x14ac:dyDescent="0.2">
      <c r="A396" s="8"/>
      <c r="B396" s="4"/>
      <c r="C396" s="1"/>
      <c r="D396" s="23"/>
      <c r="E396" s="1"/>
    </row>
    <row r="397" spans="1:5" x14ac:dyDescent="0.2">
      <c r="A397" s="8"/>
      <c r="B397" s="4"/>
      <c r="C397" s="1"/>
      <c r="D397" s="23"/>
      <c r="E397" s="1"/>
    </row>
    <row r="398" spans="1:5" x14ac:dyDescent="0.2">
      <c r="A398" s="8"/>
      <c r="B398" s="4"/>
      <c r="C398" s="1"/>
      <c r="D398" s="23"/>
      <c r="E398" s="1"/>
    </row>
    <row r="399" spans="1:5" x14ac:dyDescent="0.2">
      <c r="A399" s="8"/>
      <c r="B399" s="4"/>
      <c r="C399" s="1"/>
      <c r="D399" s="23"/>
      <c r="E399" s="1"/>
    </row>
    <row r="400" spans="1:5" x14ac:dyDescent="0.2">
      <c r="A400" s="8"/>
      <c r="B400" s="4"/>
      <c r="C400" s="1"/>
      <c r="D400" s="23"/>
      <c r="E400" s="1"/>
    </row>
    <row r="401" spans="1:5" x14ac:dyDescent="0.2">
      <c r="A401" s="8"/>
      <c r="B401" s="4"/>
      <c r="C401" s="1"/>
      <c r="D401" s="23"/>
      <c r="E401" s="1"/>
    </row>
    <row r="402" spans="1:5" x14ac:dyDescent="0.2">
      <c r="A402" s="8"/>
      <c r="B402" s="4"/>
      <c r="C402" s="1"/>
      <c r="D402" s="23"/>
      <c r="E402" s="1"/>
    </row>
    <row r="403" spans="1:5" x14ac:dyDescent="0.2">
      <c r="A403" s="8"/>
      <c r="B403" s="4"/>
      <c r="C403" s="1"/>
      <c r="D403" s="23"/>
      <c r="E403" s="1"/>
    </row>
    <row r="404" spans="1:5" x14ac:dyDescent="0.2">
      <c r="A404" s="8"/>
      <c r="B404" s="4"/>
      <c r="C404" s="1"/>
      <c r="D404" s="23"/>
      <c r="E404" s="1"/>
    </row>
    <row r="405" spans="1:5" x14ac:dyDescent="0.2">
      <c r="A405" s="8"/>
      <c r="B405" s="4"/>
      <c r="C405" s="1"/>
      <c r="D405" s="23"/>
      <c r="E405" s="1"/>
    </row>
    <row r="406" spans="1:5" x14ac:dyDescent="0.2">
      <c r="A406" s="8"/>
      <c r="B406" s="4"/>
      <c r="C406" s="1"/>
      <c r="D406" s="23"/>
      <c r="E406" s="1"/>
    </row>
    <row r="407" spans="1:5" x14ac:dyDescent="0.2">
      <c r="A407" s="8"/>
      <c r="B407" s="4"/>
      <c r="C407" s="1"/>
      <c r="D407" s="23"/>
      <c r="E407" s="1"/>
    </row>
    <row r="408" spans="1:5" x14ac:dyDescent="0.2">
      <c r="A408" s="8"/>
      <c r="B408" s="4"/>
      <c r="C408" s="1"/>
      <c r="D408" s="23"/>
      <c r="E408" s="1"/>
    </row>
    <row r="409" spans="1:5" x14ac:dyDescent="0.2">
      <c r="A409" s="8"/>
      <c r="B409" s="4"/>
      <c r="C409" s="1"/>
      <c r="D409" s="23"/>
      <c r="E409" s="1"/>
    </row>
    <row r="410" spans="1:5" x14ac:dyDescent="0.2">
      <c r="A410" s="8"/>
      <c r="B410" s="4"/>
      <c r="C410" s="1"/>
      <c r="D410" s="23"/>
      <c r="E410" s="1"/>
    </row>
    <row r="411" spans="1:5" x14ac:dyDescent="0.2">
      <c r="A411" s="8"/>
      <c r="B411" s="4"/>
      <c r="C411" s="1"/>
      <c r="D411" s="23"/>
      <c r="E411" s="1"/>
    </row>
    <row r="412" spans="1:5" x14ac:dyDescent="0.2">
      <c r="A412" s="8"/>
      <c r="B412" s="4"/>
      <c r="C412" s="1"/>
      <c r="D412" s="23"/>
      <c r="E412" s="1"/>
    </row>
    <row r="413" spans="1:5" x14ac:dyDescent="0.2">
      <c r="A413" s="8"/>
      <c r="B413" s="4"/>
      <c r="C413" s="1"/>
      <c r="D413" s="23"/>
      <c r="E413" s="1"/>
    </row>
    <row r="414" spans="1:5" x14ac:dyDescent="0.2">
      <c r="A414" s="8"/>
      <c r="B414" s="4"/>
      <c r="C414" s="1"/>
      <c r="D414" s="23"/>
      <c r="E414" s="1"/>
    </row>
    <row r="415" spans="1:5" x14ac:dyDescent="0.2">
      <c r="A415" s="8"/>
      <c r="B415" s="4"/>
      <c r="C415" s="1"/>
      <c r="D415" s="23"/>
      <c r="E415" s="1"/>
    </row>
    <row r="416" spans="1:5" x14ac:dyDescent="0.2">
      <c r="A416" s="8"/>
      <c r="B416" s="4"/>
      <c r="C416" s="1"/>
      <c r="D416" s="23"/>
      <c r="E416" s="1"/>
    </row>
    <row r="417" spans="1:5" x14ac:dyDescent="0.2">
      <c r="A417" s="8"/>
      <c r="B417" s="4"/>
      <c r="C417" s="1"/>
      <c r="D417" s="23"/>
      <c r="E417" s="1"/>
    </row>
    <row r="418" spans="1:5" x14ac:dyDescent="0.2">
      <c r="A418" s="8"/>
      <c r="B418" s="4"/>
      <c r="C418" s="1"/>
      <c r="D418" s="23"/>
      <c r="E418" s="1"/>
    </row>
    <row r="419" spans="1:5" x14ac:dyDescent="0.2">
      <c r="A419" s="8"/>
      <c r="B419" s="4"/>
      <c r="C419" s="1"/>
      <c r="D419" s="23"/>
      <c r="E419" s="1"/>
    </row>
    <row r="420" spans="1:5" x14ac:dyDescent="0.2">
      <c r="A420" s="8"/>
      <c r="B420" s="4"/>
      <c r="C420" s="1"/>
      <c r="D420" s="23"/>
      <c r="E420" s="1"/>
    </row>
    <row r="421" spans="1:5" x14ac:dyDescent="0.2">
      <c r="A421" s="8"/>
      <c r="B421" s="4"/>
      <c r="C421" s="1"/>
      <c r="D421" s="23"/>
      <c r="E421" s="1"/>
    </row>
    <row r="422" spans="1:5" x14ac:dyDescent="0.2">
      <c r="A422" s="8"/>
      <c r="B422" s="4"/>
      <c r="C422" s="1"/>
      <c r="D422" s="23"/>
      <c r="E422" s="1"/>
    </row>
    <row r="423" spans="1:5" x14ac:dyDescent="0.2">
      <c r="A423" s="6"/>
      <c r="B423" s="7"/>
      <c r="C423" s="6"/>
      <c r="D423" s="23"/>
      <c r="E423" s="6"/>
    </row>
    <row r="424" spans="1:5" x14ac:dyDescent="0.2">
      <c r="A424" s="6"/>
      <c r="B424" s="7"/>
      <c r="C424" s="6"/>
      <c r="D424" s="23"/>
      <c r="E424" s="6"/>
    </row>
    <row r="425" spans="1:5" x14ac:dyDescent="0.2">
      <c r="A425" s="6"/>
      <c r="B425" s="7"/>
      <c r="C425" s="6"/>
      <c r="D425" s="23"/>
      <c r="E425" s="6"/>
    </row>
    <row r="426" spans="1:5" x14ac:dyDescent="0.2">
      <c r="A426" s="6"/>
      <c r="B426" s="7"/>
      <c r="C426" s="6"/>
      <c r="D426" s="23"/>
      <c r="E426" s="6"/>
    </row>
    <row r="427" spans="1:5" x14ac:dyDescent="0.2">
      <c r="A427" s="6"/>
      <c r="B427" s="7"/>
      <c r="C427" s="6"/>
      <c r="D427" s="23"/>
      <c r="E427" s="6"/>
    </row>
    <row r="428" spans="1:5" x14ac:dyDescent="0.2">
      <c r="A428" s="6"/>
      <c r="B428" s="7"/>
      <c r="C428" s="6"/>
      <c r="D428" s="23"/>
      <c r="E428" s="6"/>
    </row>
    <row r="429" spans="1:5" x14ac:dyDescent="0.2">
      <c r="A429" s="6"/>
      <c r="B429" s="7"/>
      <c r="C429" s="6"/>
      <c r="D429" s="23"/>
      <c r="E429" s="6"/>
    </row>
    <row r="430" spans="1:5" x14ac:dyDescent="0.2">
      <c r="A430" s="6"/>
      <c r="B430" s="7"/>
      <c r="C430" s="6"/>
      <c r="D430" s="23"/>
      <c r="E430" s="6"/>
    </row>
    <row r="431" spans="1:5" x14ac:dyDescent="0.2">
      <c r="A431" s="6"/>
      <c r="B431" s="7"/>
      <c r="C431" s="6"/>
      <c r="D431" s="23"/>
      <c r="E431" s="6"/>
    </row>
    <row r="432" spans="1:5" x14ac:dyDescent="0.2">
      <c r="A432" s="6"/>
      <c r="B432" s="7"/>
      <c r="C432" s="6"/>
      <c r="D432" s="23"/>
      <c r="E432" s="6"/>
    </row>
    <row r="433" spans="1:5" x14ac:dyDescent="0.2">
      <c r="A433" s="6"/>
      <c r="B433" s="7"/>
      <c r="C433" s="6"/>
      <c r="D433" s="23"/>
      <c r="E433" s="6"/>
    </row>
    <row r="434" spans="1:5" x14ac:dyDescent="0.2">
      <c r="A434" s="6"/>
      <c r="B434" s="7"/>
      <c r="C434" s="6"/>
      <c r="D434" s="23"/>
      <c r="E434" s="6"/>
    </row>
    <row r="435" spans="1:5" x14ac:dyDescent="0.2">
      <c r="A435" s="6"/>
      <c r="B435" s="7"/>
      <c r="C435" s="6"/>
      <c r="D435" s="23"/>
      <c r="E435" s="6"/>
    </row>
    <row r="436" spans="1:5" x14ac:dyDescent="0.2">
      <c r="A436" s="6"/>
      <c r="B436" s="7"/>
      <c r="C436" s="6"/>
      <c r="D436" s="23"/>
      <c r="E436" s="6"/>
    </row>
    <row r="437" spans="1:5" x14ac:dyDescent="0.2">
      <c r="A437" s="6"/>
      <c r="B437" s="7"/>
      <c r="C437" s="6"/>
      <c r="D437" s="23"/>
      <c r="E437" s="6"/>
    </row>
    <row r="438" spans="1:5" x14ac:dyDescent="0.2">
      <c r="A438" s="6"/>
      <c r="B438" s="7"/>
      <c r="C438" s="6"/>
      <c r="D438" s="23"/>
      <c r="E438" s="6"/>
    </row>
    <row r="439" spans="1:5" x14ac:dyDescent="0.2">
      <c r="A439" s="6"/>
      <c r="B439" s="7"/>
      <c r="C439" s="6"/>
      <c r="D439" s="23"/>
      <c r="E439" s="6"/>
    </row>
    <row r="440" spans="1:5" x14ac:dyDescent="0.2">
      <c r="A440" s="6"/>
      <c r="B440" s="7"/>
      <c r="C440" s="6"/>
      <c r="D440" s="23"/>
      <c r="E440" s="6"/>
    </row>
    <row r="441" spans="1:5" x14ac:dyDescent="0.2">
      <c r="A441" s="6"/>
      <c r="B441" s="7"/>
      <c r="C441" s="6"/>
      <c r="D441" s="23"/>
      <c r="E441" s="6"/>
    </row>
    <row r="442" spans="1:5" x14ac:dyDescent="0.2">
      <c r="A442" s="6"/>
      <c r="B442" s="7"/>
      <c r="C442" s="6"/>
      <c r="D442" s="23"/>
      <c r="E442" s="6"/>
    </row>
    <row r="443" spans="1:5" x14ac:dyDescent="0.2">
      <c r="A443" s="6"/>
      <c r="B443" s="7"/>
      <c r="C443" s="6"/>
      <c r="D443" s="23"/>
      <c r="E443" s="6"/>
    </row>
    <row r="444" spans="1:5" x14ac:dyDescent="0.2">
      <c r="A444" s="6"/>
      <c r="B444" s="7"/>
      <c r="C444" s="6"/>
      <c r="D444" s="23"/>
      <c r="E444" s="6"/>
    </row>
    <row r="445" spans="1:5" x14ac:dyDescent="0.2">
      <c r="A445" s="6"/>
      <c r="B445" s="7"/>
      <c r="C445" s="6"/>
      <c r="D445" s="23"/>
      <c r="E445" s="6"/>
    </row>
    <row r="446" spans="1:5" x14ac:dyDescent="0.2">
      <c r="A446" s="6"/>
      <c r="B446" s="7"/>
      <c r="C446" s="6"/>
      <c r="D446" s="23"/>
      <c r="E446" s="6"/>
    </row>
    <row r="447" spans="1:5" x14ac:dyDescent="0.2">
      <c r="A447" s="6"/>
      <c r="B447" s="7"/>
      <c r="C447" s="6"/>
      <c r="D447" s="23"/>
      <c r="E447" s="6"/>
    </row>
    <row r="448" spans="1:5" x14ac:dyDescent="0.2">
      <c r="A448" s="6"/>
      <c r="B448" s="7"/>
      <c r="C448" s="6"/>
      <c r="D448" s="23"/>
      <c r="E448" s="6"/>
    </row>
    <row r="449" spans="1:5" x14ac:dyDescent="0.2">
      <c r="A449" s="6"/>
      <c r="B449" s="7"/>
      <c r="C449" s="6"/>
      <c r="D449" s="23"/>
      <c r="E449" s="6"/>
    </row>
    <row r="450" spans="1:5" x14ac:dyDescent="0.2">
      <c r="A450" s="6"/>
      <c r="B450" s="7"/>
      <c r="C450" s="6"/>
      <c r="D450" s="23"/>
      <c r="E450" s="6"/>
    </row>
    <row r="451" spans="1:5" x14ac:dyDescent="0.2">
      <c r="A451" s="6"/>
      <c r="B451" s="7"/>
      <c r="C451" s="6"/>
      <c r="D451" s="23"/>
      <c r="E451" s="6"/>
    </row>
    <row r="452" spans="1:5" x14ac:dyDescent="0.2">
      <c r="A452" s="6"/>
      <c r="B452" s="7"/>
      <c r="C452" s="6"/>
      <c r="D452" s="23"/>
      <c r="E452" s="6"/>
    </row>
    <row r="453" spans="1:5" x14ac:dyDescent="0.2">
      <c r="A453" s="6"/>
      <c r="B453" s="7"/>
      <c r="C453" s="6"/>
      <c r="D453" s="23"/>
      <c r="E453" s="6"/>
    </row>
    <row r="454" spans="1:5" x14ac:dyDescent="0.2">
      <c r="A454" s="6"/>
      <c r="B454" s="7"/>
      <c r="C454" s="6"/>
      <c r="D454" s="23"/>
      <c r="E454" s="6"/>
    </row>
    <row r="455" spans="1:5" x14ac:dyDescent="0.2">
      <c r="A455" s="6"/>
      <c r="B455" s="7"/>
      <c r="C455" s="6"/>
      <c r="D455" s="23"/>
      <c r="E455" s="6"/>
    </row>
    <row r="456" spans="1:5" x14ac:dyDescent="0.2">
      <c r="A456" s="6"/>
      <c r="B456" s="7"/>
      <c r="C456" s="6"/>
      <c r="D456" s="23"/>
      <c r="E456" s="6"/>
    </row>
    <row r="457" spans="1:5" x14ac:dyDescent="0.2">
      <c r="A457" s="6"/>
      <c r="B457" s="7"/>
      <c r="C457" s="6"/>
      <c r="D457" s="23"/>
      <c r="E457" s="6"/>
    </row>
    <row r="458" spans="1:5" x14ac:dyDescent="0.2">
      <c r="A458" s="6"/>
      <c r="B458" s="7"/>
      <c r="C458" s="6"/>
      <c r="D458" s="23"/>
      <c r="E458" s="6"/>
    </row>
  </sheetData>
  <mergeCells count="327">
    <mergeCell ref="M288:Q288"/>
    <mergeCell ref="M291:Q291"/>
    <mergeCell ref="K224:K228"/>
    <mergeCell ref="B241:B242"/>
    <mergeCell ref="D241:D242"/>
    <mergeCell ref="E241:E242"/>
    <mergeCell ref="F241:F242"/>
    <mergeCell ref="G241:G242"/>
    <mergeCell ref="G244:G245"/>
    <mergeCell ref="H238:H240"/>
    <mergeCell ref="I238:I240"/>
    <mergeCell ref="J238:J240"/>
    <mergeCell ref="G224:G228"/>
    <mergeCell ref="H224:H228"/>
    <mergeCell ref="E257:E259"/>
    <mergeCell ref="K238:K240"/>
    <mergeCell ref="J224:J228"/>
    <mergeCell ref="A273:K273"/>
    <mergeCell ref="H244:H245"/>
    <mergeCell ref="I244:I245"/>
    <mergeCell ref="J244:J245"/>
    <mergeCell ref="K244:K245"/>
    <mergeCell ref="A267:K267"/>
    <mergeCell ref="A269:K269"/>
    <mergeCell ref="D135:D136"/>
    <mergeCell ref="E135:E136"/>
    <mergeCell ref="F135:F136"/>
    <mergeCell ref="G135:G136"/>
    <mergeCell ref="H135:H136"/>
    <mergeCell ref="I135:I136"/>
    <mergeCell ref="J135:J136"/>
    <mergeCell ref="K135:K136"/>
    <mergeCell ref="C209:C213"/>
    <mergeCell ref="K209:K212"/>
    <mergeCell ref="J209:J212"/>
    <mergeCell ref="I209:I212"/>
    <mergeCell ref="H209:H212"/>
    <mergeCell ref="G209:G212"/>
    <mergeCell ref="F209:F212"/>
    <mergeCell ref="H151:H152"/>
    <mergeCell ref="I151:I152"/>
    <mergeCell ref="J151:J152"/>
    <mergeCell ref="K151:K152"/>
    <mergeCell ref="E143:E145"/>
    <mergeCell ref="F143:F145"/>
    <mergeCell ref="D143:D145"/>
    <mergeCell ref="G143:G145"/>
    <mergeCell ref="H143:H145"/>
    <mergeCell ref="E130:E132"/>
    <mergeCell ref="F130:F132"/>
    <mergeCell ref="G130:G132"/>
    <mergeCell ref="H130:H132"/>
    <mergeCell ref="I130:I132"/>
    <mergeCell ref="J130:J132"/>
    <mergeCell ref="K130:K132"/>
    <mergeCell ref="D133:D134"/>
    <mergeCell ref="C133:C134"/>
    <mergeCell ref="K143:K145"/>
    <mergeCell ref="D146:D148"/>
    <mergeCell ref="E146:E148"/>
    <mergeCell ref="F146:F148"/>
    <mergeCell ref="G146:G148"/>
    <mergeCell ref="H146:H148"/>
    <mergeCell ref="I146:I148"/>
    <mergeCell ref="J146:J148"/>
    <mergeCell ref="K146:K148"/>
    <mergeCell ref="F151:F152"/>
    <mergeCell ref="G151:G152"/>
    <mergeCell ref="C168:C169"/>
    <mergeCell ref="D168:D169"/>
    <mergeCell ref="E168:E169"/>
    <mergeCell ref="F168:F169"/>
    <mergeCell ref="G168:G169"/>
    <mergeCell ref="I143:I145"/>
    <mergeCell ref="J143:J145"/>
    <mergeCell ref="H168:H169"/>
    <mergeCell ref="I168:I169"/>
    <mergeCell ref="J168:J169"/>
    <mergeCell ref="K168:K169"/>
    <mergeCell ref="D162:D165"/>
    <mergeCell ref="E162:E165"/>
    <mergeCell ref="F162:F165"/>
    <mergeCell ref="G162:G165"/>
    <mergeCell ref="H162:H165"/>
    <mergeCell ref="I162:I165"/>
    <mergeCell ref="J162:J165"/>
    <mergeCell ref="K162:K165"/>
    <mergeCell ref="L294:N294"/>
    <mergeCell ref="A43:K43"/>
    <mergeCell ref="A17:A18"/>
    <mergeCell ref="D17:D18"/>
    <mergeCell ref="B20:B21"/>
    <mergeCell ref="A19:A22"/>
    <mergeCell ref="A27:A29"/>
    <mergeCell ref="A14:K14"/>
    <mergeCell ref="G12:K12"/>
    <mergeCell ref="E49:E52"/>
    <mergeCell ref="A53:A54"/>
    <mergeCell ref="A44:A47"/>
    <mergeCell ref="C49:C52"/>
    <mergeCell ref="B49:B52"/>
    <mergeCell ref="A49:A52"/>
    <mergeCell ref="F49:F52"/>
    <mergeCell ref="G49:G52"/>
    <mergeCell ref="H55:H58"/>
    <mergeCell ref="I55:I58"/>
    <mergeCell ref="J55:J58"/>
    <mergeCell ref="K55:K58"/>
    <mergeCell ref="A59:A61"/>
    <mergeCell ref="C60:C61"/>
    <mergeCell ref="D60:D61"/>
    <mergeCell ref="A55:A58"/>
    <mergeCell ref="B55:B58"/>
    <mergeCell ref="C55:C58"/>
    <mergeCell ref="E55:E58"/>
    <mergeCell ref="F55:F58"/>
    <mergeCell ref="G55:G58"/>
    <mergeCell ref="H2:K2"/>
    <mergeCell ref="H3:K3"/>
    <mergeCell ref="H4:K4"/>
    <mergeCell ref="H7:K7"/>
    <mergeCell ref="H8:K8"/>
    <mergeCell ref="H9:K9"/>
    <mergeCell ref="H10:K10"/>
    <mergeCell ref="H49:H52"/>
    <mergeCell ref="I49:I52"/>
    <mergeCell ref="J49:J52"/>
    <mergeCell ref="K49:K52"/>
    <mergeCell ref="H60:H61"/>
    <mergeCell ref="I60:I61"/>
    <mergeCell ref="J60:J61"/>
    <mergeCell ref="K60:K61"/>
    <mergeCell ref="A62:A64"/>
    <mergeCell ref="C63:C64"/>
    <mergeCell ref="D63:D64"/>
    <mergeCell ref="E63:E64"/>
    <mergeCell ref="F63:F64"/>
    <mergeCell ref="G63:G64"/>
    <mergeCell ref="I63:I64"/>
    <mergeCell ref="J63:J64"/>
    <mergeCell ref="K63:K64"/>
    <mergeCell ref="E60:E61"/>
    <mergeCell ref="F60:F61"/>
    <mergeCell ref="G60:G61"/>
    <mergeCell ref="H63:H64"/>
    <mergeCell ref="C66:C67"/>
    <mergeCell ref="D66:D67"/>
    <mergeCell ref="E66:E67"/>
    <mergeCell ref="F66:F67"/>
    <mergeCell ref="G66:G67"/>
    <mergeCell ref="H66:H67"/>
    <mergeCell ref="I66:I67"/>
    <mergeCell ref="E98:E100"/>
    <mergeCell ref="D98:D100"/>
    <mergeCell ref="C98:C100"/>
    <mergeCell ref="B98:B100"/>
    <mergeCell ref="A98:A101"/>
    <mergeCell ref="A65:A67"/>
    <mergeCell ref="A68:A70"/>
    <mergeCell ref="A72:A82"/>
    <mergeCell ref="A83:A85"/>
    <mergeCell ref="A86:A88"/>
    <mergeCell ref="A91:A97"/>
    <mergeCell ref="B115:B116"/>
    <mergeCell ref="A115:A116"/>
    <mergeCell ref="B106:B107"/>
    <mergeCell ref="B117:B124"/>
    <mergeCell ref="B129:B137"/>
    <mergeCell ref="A129:A137"/>
    <mergeCell ref="A142:A149"/>
    <mergeCell ref="A102:A103"/>
    <mergeCell ref="A104:A105"/>
    <mergeCell ref="A106:A107"/>
    <mergeCell ref="A114:K114"/>
    <mergeCell ref="A117:A124"/>
    <mergeCell ref="G115:K115"/>
    <mergeCell ref="F115:F116"/>
    <mergeCell ref="E115:E116"/>
    <mergeCell ref="D115:D116"/>
    <mergeCell ref="C115:C116"/>
    <mergeCell ref="F106:F107"/>
    <mergeCell ref="G106:G107"/>
    <mergeCell ref="H106:H107"/>
    <mergeCell ref="I106:I107"/>
    <mergeCell ref="J106:J107"/>
    <mergeCell ref="K106:K107"/>
    <mergeCell ref="E106:E107"/>
    <mergeCell ref="C106:C107"/>
    <mergeCell ref="B142:B149"/>
    <mergeCell ref="D130:D132"/>
    <mergeCell ref="A151:A153"/>
    <mergeCell ref="B151:B153"/>
    <mergeCell ref="A157:A170"/>
    <mergeCell ref="D175:D178"/>
    <mergeCell ref="E175:E178"/>
    <mergeCell ref="B175:B178"/>
    <mergeCell ref="A175:A197"/>
    <mergeCell ref="D179:D183"/>
    <mergeCell ref="E179:E183"/>
    <mergeCell ref="B179:B183"/>
    <mergeCell ref="D184:D188"/>
    <mergeCell ref="E184:E185"/>
    <mergeCell ref="B157:B170"/>
    <mergeCell ref="C151:C152"/>
    <mergeCell ref="D151:D152"/>
    <mergeCell ref="E151:E152"/>
    <mergeCell ref="K189:K190"/>
    <mergeCell ref="D191:D192"/>
    <mergeCell ref="E191:E192"/>
    <mergeCell ref="J179:J183"/>
    <mergeCell ref="K179:K183"/>
    <mergeCell ref="F175:F178"/>
    <mergeCell ref="G175:G178"/>
    <mergeCell ref="H175:H178"/>
    <mergeCell ref="I175:I178"/>
    <mergeCell ref="J175:J178"/>
    <mergeCell ref="K175:K178"/>
    <mergeCell ref="F184:F185"/>
    <mergeCell ref="G184:G185"/>
    <mergeCell ref="F179:F183"/>
    <mergeCell ref="G179:G183"/>
    <mergeCell ref="H191:H192"/>
    <mergeCell ref="I191:I192"/>
    <mergeCell ref="J191:J192"/>
    <mergeCell ref="K191:K192"/>
    <mergeCell ref="G193:G194"/>
    <mergeCell ref="H193:H194"/>
    <mergeCell ref="I193:I194"/>
    <mergeCell ref="H179:H183"/>
    <mergeCell ref="I179:I183"/>
    <mergeCell ref="J186:J188"/>
    <mergeCell ref="K186:K188"/>
    <mergeCell ref="B184:B197"/>
    <mergeCell ref="D189:D190"/>
    <mergeCell ref="E189:E190"/>
    <mergeCell ref="F189:F190"/>
    <mergeCell ref="G189:G190"/>
    <mergeCell ref="H189:H190"/>
    <mergeCell ref="I189:I190"/>
    <mergeCell ref="J189:J190"/>
    <mergeCell ref="H184:H185"/>
    <mergeCell ref="I184:I185"/>
    <mergeCell ref="J184:J185"/>
    <mergeCell ref="K184:K185"/>
    <mergeCell ref="E186:E188"/>
    <mergeCell ref="F186:F188"/>
    <mergeCell ref="G186:G188"/>
    <mergeCell ref="H186:H188"/>
    <mergeCell ref="I186:I188"/>
    <mergeCell ref="J193:J194"/>
    <mergeCell ref="K193:K194"/>
    <mergeCell ref="H221:H223"/>
    <mergeCell ref="I217:I218"/>
    <mergeCell ref="J217:J218"/>
    <mergeCell ref="H195:H197"/>
    <mergeCell ref="I195:I197"/>
    <mergeCell ref="J195:J197"/>
    <mergeCell ref="K195:K197"/>
    <mergeCell ref="K217:K218"/>
    <mergeCell ref="G219:G220"/>
    <mergeCell ref="H219:H220"/>
    <mergeCell ref="I219:I220"/>
    <mergeCell ref="J219:J220"/>
    <mergeCell ref="K219:K220"/>
    <mergeCell ref="D217:D220"/>
    <mergeCell ref="E217:E218"/>
    <mergeCell ref="F217:F218"/>
    <mergeCell ref="G217:G218"/>
    <mergeCell ref="H217:H218"/>
    <mergeCell ref="A243:A245"/>
    <mergeCell ref="B243:B245"/>
    <mergeCell ref="D244:D245"/>
    <mergeCell ref="E244:E245"/>
    <mergeCell ref="F244:F245"/>
    <mergeCell ref="C244:C245"/>
    <mergeCell ref="A241:A242"/>
    <mergeCell ref="A203:A205"/>
    <mergeCell ref="B203:B205"/>
    <mergeCell ref="E209:E212"/>
    <mergeCell ref="D209:D213"/>
    <mergeCell ref="B209:B213"/>
    <mergeCell ref="A209:A213"/>
    <mergeCell ref="A217:A228"/>
    <mergeCell ref="B217:B228"/>
    <mergeCell ref="D221:D223"/>
    <mergeCell ref="E221:E223"/>
    <mergeCell ref="F221:F223"/>
    <mergeCell ref="E219:E220"/>
    <mergeCell ref="F219:F220"/>
    <mergeCell ref="B257:B259"/>
    <mergeCell ref="C257:C259"/>
    <mergeCell ref="D257:D259"/>
    <mergeCell ref="I221:I223"/>
    <mergeCell ref="J221:J223"/>
    <mergeCell ref="K221:K223"/>
    <mergeCell ref="D224:D228"/>
    <mergeCell ref="E224:E228"/>
    <mergeCell ref="F224:F228"/>
    <mergeCell ref="H241:H242"/>
    <mergeCell ref="I241:I242"/>
    <mergeCell ref="J241:J242"/>
    <mergeCell ref="K241:K242"/>
    <mergeCell ref="I224:I228"/>
    <mergeCell ref="D120:D121"/>
    <mergeCell ref="C135:C136"/>
    <mergeCell ref="A238:A240"/>
    <mergeCell ref="B238:B240"/>
    <mergeCell ref="D238:D240"/>
    <mergeCell ref="E238:E240"/>
    <mergeCell ref="F238:F240"/>
    <mergeCell ref="G238:G240"/>
    <mergeCell ref="D159:D160"/>
    <mergeCell ref="C159:C160"/>
    <mergeCell ref="A233:A234"/>
    <mergeCell ref="B233:B234"/>
    <mergeCell ref="C233:C234"/>
    <mergeCell ref="D233:D234"/>
    <mergeCell ref="G221:G223"/>
    <mergeCell ref="F191:F192"/>
    <mergeCell ref="G191:G192"/>
    <mergeCell ref="D195:D197"/>
    <mergeCell ref="E195:E197"/>
    <mergeCell ref="F195:F197"/>
    <mergeCell ref="G195:G197"/>
    <mergeCell ref="D193:D194"/>
    <mergeCell ref="E193:E194"/>
    <mergeCell ref="F193:F194"/>
  </mergeCells>
  <pageMargins left="0.31496062992125984" right="0.15748031496062992" top="0.39370078740157483" bottom="0.2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2013-07-11T06:40:49Z</cp:lastPrinted>
  <dcterms:created xsi:type="dcterms:W3CDTF">2008-10-01T13:21:49Z</dcterms:created>
  <dcterms:modified xsi:type="dcterms:W3CDTF">2013-07-16T10:46:45Z</dcterms:modified>
</cp:coreProperties>
</file>